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税務課\■■■■■ホームページ更新\R4\22特別徴収届出様式更新（作成中）\"/>
    </mc:Choice>
  </mc:AlternateContent>
  <bookViews>
    <workbookView xWindow="0" yWindow="0" windowWidth="20490" windowHeight="7455" activeTab="1"/>
  </bookViews>
  <sheets>
    <sheet name="入力" sheetId="2" r:id="rId1"/>
    <sheet name="申請書" sheetId="1" r:id="rId2"/>
    <sheet name="Sheet1" sheetId="3" r:id="rId3"/>
  </sheets>
  <definedNames>
    <definedName name="_xlnm.Print_Area" localSheetId="1">申請書!$B$2:$AQ$32</definedName>
    <definedName name="_xlnm.Print_Area" localSheetId="0">入力!$A$1:$K$52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AL19" i="1" l="1"/>
  <c r="AK19" i="1"/>
  <c r="AJ19" i="1"/>
  <c r="AI19" i="1"/>
  <c r="AH19" i="1"/>
  <c r="AG19" i="1"/>
  <c r="AF19" i="1"/>
  <c r="AE19" i="1"/>
  <c r="AD19" i="1"/>
  <c r="AC19" i="1"/>
  <c r="AB19" i="1"/>
  <c r="AA19" i="1"/>
  <c r="Z19" i="1"/>
  <c r="Z18" i="1"/>
  <c r="AM21" i="1" l="1"/>
  <c r="Q30" i="1" l="1"/>
  <c r="V30" i="1"/>
  <c r="AO11" i="1" l="1"/>
  <c r="AO13" i="1"/>
  <c r="AO15" i="1"/>
  <c r="AH16" i="1"/>
  <c r="AH14" i="1"/>
  <c r="AH15" i="1"/>
  <c r="AH13" i="1"/>
  <c r="AH12" i="1"/>
  <c r="AH11" i="1"/>
  <c r="AA28" i="1"/>
  <c r="AB30" i="1"/>
  <c r="AM20" i="1"/>
  <c r="AB22" i="1"/>
  <c r="AB21" i="1"/>
  <c r="AB20" i="1"/>
  <c r="F21" i="1"/>
  <c r="F22" i="1"/>
  <c r="F20" i="1"/>
  <c r="G19" i="1"/>
  <c r="F18" i="1"/>
  <c r="AK16" i="1"/>
  <c r="AK15" i="1"/>
  <c r="AK14" i="1"/>
  <c r="AK13" i="1" l="1"/>
  <c r="AK12" i="1"/>
  <c r="AK11" i="1"/>
  <c r="AD11" i="1"/>
  <c r="Z11" i="1"/>
  <c r="V11" i="1"/>
  <c r="V15" i="1"/>
  <c r="R12" i="1"/>
  <c r="Q12" i="1"/>
  <c r="P12" i="1"/>
  <c r="O12" i="1"/>
  <c r="N12" i="1"/>
  <c r="M12" i="1"/>
  <c r="F15" i="1"/>
  <c r="L12" i="1"/>
  <c r="K12" i="1"/>
  <c r="J12" i="1"/>
  <c r="I12" i="1"/>
  <c r="H12" i="1"/>
  <c r="G12" i="1"/>
  <c r="F12" i="1"/>
  <c r="AJ5" i="1"/>
  <c r="AJ4" i="1"/>
  <c r="Z15" i="1" l="1"/>
  <c r="C26" i="2"/>
  <c r="F19" i="1" l="1"/>
  <c r="P6" i="1" l="1"/>
  <c r="F13" i="1" l="1"/>
  <c r="N10" i="1"/>
  <c r="F10" i="1"/>
  <c r="F9" i="1"/>
  <c r="AJ8" i="1" l="1"/>
  <c r="AJ7" i="1"/>
  <c r="AJ6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P5" i="1"/>
  <c r="P4" i="1"/>
  <c r="Q4" i="1"/>
  <c r="B8" i="1"/>
</calcChain>
</file>

<file path=xl/sharedStrings.xml><?xml version="1.0" encoding="utf-8"?>
<sst xmlns="http://schemas.openxmlformats.org/spreadsheetml/2006/main" count="181" uniqueCount="134">
  <si>
    <t>（あて先）</t>
    <rPh sb="3" eb="4">
      <t>サキ</t>
    </rPh>
    <phoneticPr fontId="1"/>
  </si>
  <si>
    <t>　　北方町長　様</t>
    <rPh sb="2" eb="6">
      <t>キタガタチョウチョウ</t>
    </rPh>
    <rPh sb="7" eb="8">
      <t>サマ</t>
    </rPh>
    <phoneticPr fontId="1"/>
  </si>
  <si>
    <t>提出</t>
    <phoneticPr fontId="1"/>
  </si>
  <si>
    <t>フリガナ</t>
    <phoneticPr fontId="1"/>
  </si>
  <si>
    <t>名称</t>
    <rPh sb="0" eb="2">
      <t>メイショウ</t>
    </rPh>
    <phoneticPr fontId="1"/>
  </si>
  <si>
    <t>特別徴収義務者
指定番号</t>
    <rPh sb="0" eb="4">
      <t>トクベツチョウシュウ</t>
    </rPh>
    <rPh sb="4" eb="7">
      <t>ギムシャ</t>
    </rPh>
    <rPh sb="8" eb="10">
      <t>シテイ</t>
    </rPh>
    <rPh sb="10" eb="12">
      <t>バンゴウ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</si>
  <si>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</si>
  <si>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</si>
  <si>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</si>
  <si>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（特別徴収義務者）</t>
    <phoneticPr fontId="1"/>
  </si>
  <si>
    <t>提出日</t>
    <rPh sb="0" eb="3">
      <t>テイシュツビ</t>
    </rPh>
    <phoneticPr fontId="1"/>
  </si>
  <si>
    <t>郵便番号</t>
    <rPh sb="0" eb="4">
      <t>ユウビンバンゴウ</t>
    </rPh>
    <phoneticPr fontId="1"/>
  </si>
  <si>
    <t>特別徴収指定番号</t>
    <rPh sb="0" eb="2">
      <t>トクベツ</t>
    </rPh>
    <rPh sb="2" eb="4">
      <t>チョウシュウ</t>
    </rPh>
    <rPh sb="4" eb="6">
      <t>シテイ</t>
    </rPh>
    <rPh sb="6" eb="8">
      <t>バンゴウ</t>
    </rPh>
    <phoneticPr fontId="1"/>
  </si>
  <si>
    <t>－</t>
    <phoneticPr fontId="1"/>
  </si>
  <si>
    <t>入力データ</t>
    <rPh sb="0" eb="2">
      <t>ニュウリョク</t>
    </rPh>
    <phoneticPr fontId="1"/>
  </si>
  <si>
    <t>項　　　　目</t>
    <rPh sb="0" eb="1">
      <t>コウ</t>
    </rPh>
    <rPh sb="5" eb="6">
      <t>メ</t>
    </rPh>
    <phoneticPr fontId="1"/>
  </si>
  <si>
    <t>担当者　係</t>
    <rPh sb="4" eb="5">
      <t>カカリ</t>
    </rPh>
    <phoneticPr fontId="1"/>
  </si>
  <si>
    <t>　　　　氏名</t>
    <rPh sb="4" eb="6">
      <t>シメイ</t>
    </rPh>
    <phoneticPr fontId="1"/>
  </si>
  <si>
    <t>　　　　電話</t>
    <rPh sb="4" eb="6">
      <t>デンワ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</si>
  <si>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</si>
  <si>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</si>
  <si>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</si>
  <si>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</si>
  <si>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1月1日現在の住所</t>
    <rPh sb="1" eb="2">
      <t>ガツ</t>
    </rPh>
    <rPh sb="3" eb="4">
      <t>ニチ</t>
    </rPh>
    <rPh sb="4" eb="6">
      <t>ゲンザイ</t>
    </rPh>
    <rPh sb="7" eb="9">
      <t>ジュウショ</t>
    </rPh>
    <phoneticPr fontId="1"/>
  </si>
  <si>
    <t>整理番号</t>
    <rPh sb="0" eb="2">
      <t>セイリ</t>
    </rPh>
    <rPh sb="2" eb="4">
      <t>バンゴウ</t>
    </rPh>
    <phoneticPr fontId="1"/>
  </si>
  <si>
    <t>連絡者の
係名及び
氏　　名
並びに
電話番号</t>
    <rPh sb="0" eb="2">
      <t>レンラク</t>
    </rPh>
    <rPh sb="2" eb="3">
      <t>シャ</t>
    </rPh>
    <rPh sb="5" eb="7">
      <t>カカリメイ</t>
    </rPh>
    <rPh sb="7" eb="8">
      <t>オヨ</t>
    </rPh>
    <rPh sb="10" eb="11">
      <t>シ</t>
    </rPh>
    <rPh sb="13" eb="14">
      <t>ナ</t>
    </rPh>
    <rPh sb="15" eb="16">
      <t>ナラ</t>
    </rPh>
    <rPh sb="19" eb="21">
      <t>デンワ</t>
    </rPh>
    <rPh sb="21" eb="23">
      <t>バンゴウ</t>
    </rPh>
    <phoneticPr fontId="1"/>
  </si>
  <si>
    <t>※市町村処理欄</t>
    <rPh sb="1" eb="4">
      <t>シチョウソン</t>
    </rPh>
    <rPh sb="4" eb="7">
      <t>ショリラン</t>
    </rPh>
    <phoneticPr fontId="1"/>
  </si>
  <si>
    <t>１.現年度 　２．新年度 　３．両年度</t>
    <rPh sb="2" eb="4">
      <t>ゲンネン</t>
    </rPh>
    <rPh sb="4" eb="5">
      <t>ド</t>
    </rPh>
    <rPh sb="9" eb="12">
      <t>シンネンド</t>
    </rPh>
    <rPh sb="16" eb="19">
      <t>リョウネンド</t>
    </rPh>
    <phoneticPr fontId="1"/>
  </si>
  <si>
    <t>異動後の未徴
収税額の徴収</t>
    <rPh sb="0" eb="3">
      <t>イドウゴ</t>
    </rPh>
    <rPh sb="4" eb="5">
      <t>ミ</t>
    </rPh>
    <rPh sb="5" eb="6">
      <t>チョウ</t>
    </rPh>
    <rPh sb="7" eb="8">
      <t>オサム</t>
    </rPh>
    <rPh sb="8" eb="10">
      <t>ゼイガク</t>
    </rPh>
    <rPh sb="11" eb="13">
      <t>チョウシュウ</t>
    </rPh>
    <phoneticPr fontId="1"/>
  </si>
  <si>
    <t>所在地
及　び
名　称</t>
    <rPh sb="0" eb="3">
      <t>ショザイチ</t>
    </rPh>
    <rPh sb="4" eb="5">
      <t>オヨ</t>
    </rPh>
    <rPh sb="8" eb="9">
      <t>メイ</t>
    </rPh>
    <rPh sb="10" eb="11">
      <t>ショウ</t>
    </rPh>
    <phoneticPr fontId="1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</si>
  <si>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1"/>
  </si>
  <si>
    <t>異動の自由</t>
    <rPh sb="0" eb="2">
      <t>イドウ</t>
    </rPh>
    <rPh sb="3" eb="5">
      <t>ジユウ</t>
    </rPh>
    <phoneticPr fontId="1"/>
  </si>
  <si>
    <t>４　長期欠勤</t>
    <rPh sb="2" eb="4">
      <t>チョウキ</t>
    </rPh>
    <rPh sb="4" eb="6">
      <t>ケッキン</t>
    </rPh>
    <phoneticPr fontId="1"/>
  </si>
  <si>
    <t>５　育児休業</t>
    <rPh sb="2" eb="4">
      <t>イクジ</t>
    </rPh>
    <rPh sb="4" eb="6">
      <t>キュウギョウ</t>
    </rPh>
    <phoneticPr fontId="1"/>
  </si>
  <si>
    <t>１　退　　職</t>
    <rPh sb="2" eb="3">
      <t>タイ</t>
    </rPh>
    <rPh sb="5" eb="6">
      <t>ショク</t>
    </rPh>
    <phoneticPr fontId="1"/>
  </si>
  <si>
    <t>２　転　　勤</t>
    <rPh sb="2" eb="3">
      <t>テン</t>
    </rPh>
    <rPh sb="5" eb="6">
      <t>ツトム</t>
    </rPh>
    <phoneticPr fontId="1"/>
  </si>
  <si>
    <t>３　休　　職</t>
    <rPh sb="2" eb="3">
      <t>キュウ</t>
    </rPh>
    <rPh sb="5" eb="6">
      <t>ショク</t>
    </rPh>
    <phoneticPr fontId="1"/>
  </si>
  <si>
    <t>６　死　　亡</t>
    <rPh sb="2" eb="3">
      <t>シ</t>
    </rPh>
    <rPh sb="5" eb="6">
      <t>ボウ</t>
    </rPh>
    <phoneticPr fontId="1"/>
  </si>
  <si>
    <t>ｂ.他事業所で特別徴収</t>
    <rPh sb="2" eb="3">
      <t>ホカ</t>
    </rPh>
    <rPh sb="7" eb="9">
      <t>トクベツ</t>
    </rPh>
    <rPh sb="9" eb="11">
      <t>チョウシュウ</t>
    </rPh>
    <phoneticPr fontId="1"/>
  </si>
  <si>
    <t>ｅ.給与の支払が不定期</t>
    <rPh sb="2" eb="4">
      <t>キュウヨ</t>
    </rPh>
    <rPh sb="5" eb="7">
      <t>シハライ</t>
    </rPh>
    <rPh sb="8" eb="11">
      <t>フテイキ</t>
    </rPh>
    <phoneticPr fontId="1"/>
  </si>
  <si>
    <t>ｆ.事業専従者</t>
    <rPh sb="2" eb="4">
      <t>ジギョウ</t>
    </rPh>
    <rPh sb="4" eb="7">
      <t>センジュウシャ</t>
    </rPh>
    <phoneticPr fontId="1"/>
  </si>
  <si>
    <t>２　一括徴収</t>
    <rPh sb="2" eb="6">
      <t>イッカツチョウシュウ</t>
    </rPh>
    <phoneticPr fontId="1"/>
  </si>
  <si>
    <t>異動年月日</t>
    <rPh sb="0" eb="2">
      <t>イドウ</t>
    </rPh>
    <rPh sb="2" eb="5">
      <t>ネンガッピ</t>
    </rPh>
    <phoneticPr fontId="1"/>
  </si>
  <si>
    <t>(ア)
特別徴収税額
(年  税  額）</t>
    <rPh sb="4" eb="6">
      <t>トクベツ</t>
    </rPh>
    <rPh sb="6" eb="8">
      <t>チョウシュウ</t>
    </rPh>
    <rPh sb="8" eb="10">
      <t>ゼイガク</t>
    </rPh>
    <rPh sb="12" eb="13">
      <t>ドシ</t>
    </rPh>
    <rPh sb="15" eb="16">
      <t>ゼイ</t>
    </rPh>
    <rPh sb="18" eb="19">
      <t>ガク</t>
    </rPh>
    <phoneticPr fontId="1"/>
  </si>
  <si>
    <t xml:space="preserve">(イ)
徴収済税額
</t>
    <rPh sb="4" eb="6">
      <t>チョウシュウ</t>
    </rPh>
    <rPh sb="6" eb="7">
      <t>ズ</t>
    </rPh>
    <rPh sb="7" eb="8">
      <t>ゼイ</t>
    </rPh>
    <rPh sb="8" eb="9">
      <t>ガク</t>
    </rPh>
    <phoneticPr fontId="1"/>
  </si>
  <si>
    <t>(ウ)
未徴収税額
(ア) ー (イ)</t>
    <rPh sb="4" eb="5">
      <t>ミ</t>
    </rPh>
    <rPh sb="5" eb="9">
      <t>チョウシュウゼイガク</t>
    </rPh>
    <rPh sb="9" eb="10">
      <t>ゼイガク</t>
    </rPh>
    <phoneticPr fontId="1"/>
  </si>
  <si>
    <t>円</t>
    <rPh sb="0" eb="1">
      <t>エン</t>
    </rPh>
    <phoneticPr fontId="1"/>
  </si>
  <si>
    <t>個人番号</t>
    <rPh sb="0" eb="4">
      <t>コジンバンゴウ</t>
    </rPh>
    <phoneticPr fontId="1"/>
  </si>
  <si>
    <t>1月1日
現　在</t>
    <rPh sb="1" eb="2">
      <t>ガツ</t>
    </rPh>
    <rPh sb="3" eb="4">
      <t>ニチ</t>
    </rPh>
    <rPh sb="5" eb="6">
      <t>ゲン</t>
    </rPh>
    <rPh sb="7" eb="8">
      <t>ザイ</t>
    </rPh>
    <phoneticPr fontId="1"/>
  </si>
  <si>
    <t>異動後
の住所</t>
    <rPh sb="0" eb="3">
      <t>イドウゴ</t>
    </rPh>
    <rPh sb="5" eb="7">
      <t>ジュウショ</t>
    </rPh>
    <phoneticPr fontId="1"/>
  </si>
  <si>
    <t>住　所</t>
    <rPh sb="0" eb="1">
      <t>ジュウ</t>
    </rPh>
    <rPh sb="2" eb="3">
      <t>ショ</t>
    </rPh>
    <phoneticPr fontId="1"/>
  </si>
  <si>
    <t>給与所得者</t>
    <rPh sb="0" eb="2">
      <t>キュウヨ</t>
    </rPh>
    <rPh sb="2" eb="5">
      <t>ショトクシャ</t>
    </rPh>
    <phoneticPr fontId="1"/>
  </si>
  <si>
    <t>◎転勤等による新しい勤務先において、「特別徴収の継続」を希望される場合は、転勤先住所等を次の欄に記入してください。</t>
    <rPh sb="1" eb="3">
      <t>テンキン</t>
    </rPh>
    <rPh sb="3" eb="4">
      <t>トウ</t>
    </rPh>
    <rPh sb="7" eb="8">
      <t>アタラ</t>
    </rPh>
    <rPh sb="10" eb="13">
      <t>キンムサキ</t>
    </rPh>
    <rPh sb="19" eb="21">
      <t>トクベツ</t>
    </rPh>
    <rPh sb="21" eb="23">
      <t>チョウシュウ</t>
    </rPh>
    <rPh sb="24" eb="26">
      <t>ケイゾク</t>
    </rPh>
    <rPh sb="28" eb="30">
      <t>キボウ</t>
    </rPh>
    <rPh sb="33" eb="35">
      <t>バアイ</t>
    </rPh>
    <rPh sb="37" eb="40">
      <t>テンキンサキ</t>
    </rPh>
    <rPh sb="40" eb="42">
      <t>ジュウショ</t>
    </rPh>
    <rPh sb="42" eb="43">
      <t>ナド</t>
    </rPh>
    <rPh sb="44" eb="45">
      <t>ツギ</t>
    </rPh>
    <rPh sb="46" eb="47">
      <t>ラン</t>
    </rPh>
    <rPh sb="48" eb="50">
      <t>キニュウ</t>
    </rPh>
    <phoneticPr fontId="1"/>
  </si>
  <si>
    <t>所在地</t>
    <rPh sb="0" eb="3">
      <t>ショザイチ</t>
    </rPh>
    <phoneticPr fontId="1"/>
  </si>
  <si>
    <t>左記転勤先へは</t>
    <rPh sb="0" eb="2">
      <t>サキ</t>
    </rPh>
    <rPh sb="2" eb="4">
      <t>テンキン</t>
    </rPh>
    <rPh sb="4" eb="5">
      <t>サキ</t>
    </rPh>
    <phoneticPr fontId="1"/>
  </si>
  <si>
    <t>徴収するように連絡済です。</t>
    <rPh sb="0" eb="2">
      <t>チョウシュウ</t>
    </rPh>
    <rPh sb="7" eb="10">
      <t>レンラクズ</t>
    </rPh>
    <phoneticPr fontId="1"/>
  </si>
  <si>
    <t>◎給与の支払を受けなくなった後の月割額（未徴収税額）を事業所で一括徴収する場合は、次の欄に記入してください。</t>
    <rPh sb="1" eb="3">
      <t>キュウヨ</t>
    </rPh>
    <rPh sb="4" eb="6">
      <t>シハライ</t>
    </rPh>
    <rPh sb="7" eb="8">
      <t>ウ</t>
    </rPh>
    <rPh sb="14" eb="15">
      <t>ノチ</t>
    </rPh>
    <rPh sb="16" eb="18">
      <t>ツキワ</t>
    </rPh>
    <rPh sb="18" eb="19">
      <t>ガク</t>
    </rPh>
    <rPh sb="20" eb="23">
      <t>ミチョウシュウ</t>
    </rPh>
    <rPh sb="23" eb="25">
      <t>ゼイガク</t>
    </rPh>
    <rPh sb="27" eb="30">
      <t>ジギョウショ</t>
    </rPh>
    <rPh sb="31" eb="33">
      <t>イッカツ</t>
    </rPh>
    <rPh sb="33" eb="35">
      <t>チョウシュウ</t>
    </rPh>
    <rPh sb="37" eb="39">
      <t>バアイ</t>
    </rPh>
    <rPh sb="41" eb="42">
      <t>ツギ</t>
    </rPh>
    <rPh sb="43" eb="44">
      <t>ラン</t>
    </rPh>
    <rPh sb="45" eb="47">
      <t>キニュウ</t>
    </rPh>
    <phoneticPr fontId="1"/>
  </si>
  <si>
    <t>・退職等の日が6月1日から12月31日までの場合は、本人の申出が必要です。</t>
    <rPh sb="1" eb="3">
      <t>タイショク</t>
    </rPh>
    <rPh sb="3" eb="4">
      <t>ナド</t>
    </rPh>
    <rPh sb="5" eb="6">
      <t>ニチ</t>
    </rPh>
    <rPh sb="8" eb="9">
      <t>ガツ</t>
    </rPh>
    <rPh sb="10" eb="11">
      <t>ニチ</t>
    </rPh>
    <rPh sb="15" eb="16">
      <t>ガツ</t>
    </rPh>
    <rPh sb="18" eb="19">
      <t>ニチ</t>
    </rPh>
    <rPh sb="22" eb="24">
      <t>バアイ</t>
    </rPh>
    <rPh sb="26" eb="28">
      <t>ホンニン</t>
    </rPh>
    <rPh sb="29" eb="31">
      <t>モウシデ</t>
    </rPh>
    <rPh sb="32" eb="34">
      <t>ヒツヨウ</t>
    </rPh>
    <phoneticPr fontId="1"/>
  </si>
  <si>
    <t>・退職等の日が1月1日から4月30日までの場合は、本人の申出がない場合でも、必ず未徴収税額を一括徴収してください。</t>
    <rPh sb="1" eb="3">
      <t>タイショク</t>
    </rPh>
    <rPh sb="3" eb="4">
      <t>ナド</t>
    </rPh>
    <rPh sb="5" eb="6">
      <t>ニチ</t>
    </rPh>
    <rPh sb="8" eb="9">
      <t>ガツ</t>
    </rPh>
    <rPh sb="10" eb="11">
      <t>ニチ</t>
    </rPh>
    <rPh sb="14" eb="15">
      <t>ガツ</t>
    </rPh>
    <rPh sb="17" eb="18">
      <t>ニチ</t>
    </rPh>
    <rPh sb="21" eb="23">
      <t>バアイ</t>
    </rPh>
    <rPh sb="25" eb="27">
      <t>ホンニン</t>
    </rPh>
    <rPh sb="28" eb="30">
      <t>モウシデ</t>
    </rPh>
    <rPh sb="33" eb="35">
      <t>バアイ</t>
    </rPh>
    <rPh sb="38" eb="39">
      <t>カナラ</t>
    </rPh>
    <rPh sb="40" eb="43">
      <t>ミチョウシュウ</t>
    </rPh>
    <rPh sb="43" eb="45">
      <t>ゼイガク</t>
    </rPh>
    <rPh sb="46" eb="48">
      <t>イッカツ</t>
    </rPh>
    <rPh sb="48" eb="50">
      <t>チョウシュウ</t>
    </rPh>
    <phoneticPr fontId="1"/>
  </si>
  <si>
    <t>※市町村記入欄</t>
    <rPh sb="1" eb="4">
      <t>シチョウソン</t>
    </rPh>
    <rPh sb="4" eb="7">
      <t>キニュウラン</t>
    </rPh>
    <phoneticPr fontId="1"/>
  </si>
  <si>
    <t>年度</t>
    <rPh sb="0" eb="2">
      <t>ネンド</t>
    </rPh>
    <phoneticPr fontId="1"/>
  </si>
  <si>
    <t>転勤</t>
    <rPh sb="0" eb="2">
      <t>テンキン</t>
    </rPh>
    <phoneticPr fontId="1"/>
  </si>
  <si>
    <t>一括</t>
    <rPh sb="0" eb="2">
      <t>イッカツ</t>
    </rPh>
    <phoneticPr fontId="1"/>
  </si>
  <si>
    <t>普切</t>
    <rPh sb="0" eb="1">
      <t>フ</t>
    </rPh>
    <rPh sb="1" eb="2">
      <t>キリ</t>
    </rPh>
    <phoneticPr fontId="1"/>
  </si>
  <si>
    <t>未徴収税額の一括徴収を</t>
    <rPh sb="0" eb="3">
      <t>ミチョウシュウ</t>
    </rPh>
    <rPh sb="3" eb="5">
      <t>ゼイガク</t>
    </rPh>
    <rPh sb="6" eb="8">
      <t>イッカツ</t>
    </rPh>
    <rPh sb="8" eb="10">
      <t>チョウシュウ</t>
    </rPh>
    <phoneticPr fontId="1"/>
  </si>
  <si>
    <t>申し出ます。</t>
    <rPh sb="0" eb="1">
      <t>モウ</t>
    </rPh>
    <rPh sb="2" eb="3">
      <t>デ</t>
    </rPh>
    <phoneticPr fontId="1"/>
  </si>
  <si>
    <t>給与又は退職
手当等の
支払予定月日</t>
    <rPh sb="0" eb="2">
      <t>キュウヨ</t>
    </rPh>
    <rPh sb="2" eb="3">
      <t>マタ</t>
    </rPh>
    <rPh sb="4" eb="6">
      <t>タイショク</t>
    </rPh>
    <rPh sb="7" eb="9">
      <t>テアテ</t>
    </rPh>
    <rPh sb="9" eb="10">
      <t>トウ</t>
    </rPh>
    <rPh sb="12" eb="14">
      <t>シハライ</t>
    </rPh>
    <rPh sb="14" eb="16">
      <t>ヨテイ</t>
    </rPh>
    <rPh sb="16" eb="18">
      <t>ツキニチ</t>
    </rPh>
    <phoneticPr fontId="1"/>
  </si>
  <si>
    <t>一括徴収予定額</t>
    <rPh sb="0" eb="2">
      <t>イッカツ</t>
    </rPh>
    <rPh sb="2" eb="4">
      <t>チョウシュウ</t>
    </rPh>
    <rPh sb="4" eb="7">
      <t>ヨテイガク</t>
    </rPh>
    <phoneticPr fontId="1"/>
  </si>
  <si>
    <t>支払予定日ごとの
徴収予定額</t>
    <rPh sb="0" eb="2">
      <t>シハライ</t>
    </rPh>
    <rPh sb="2" eb="5">
      <t>ヨテイビ</t>
    </rPh>
    <rPh sb="9" eb="11">
      <t>チョウシュウ</t>
    </rPh>
    <rPh sb="11" eb="14">
      <t>ヨテイガク</t>
    </rPh>
    <phoneticPr fontId="1"/>
  </si>
  <si>
    <t>合計
（上記（ウ）と同額）</t>
    <rPh sb="0" eb="2">
      <t>ゴウケイ</t>
    </rPh>
    <rPh sb="4" eb="6">
      <t>ジョウキ</t>
    </rPh>
    <rPh sb="10" eb="12">
      <t>ドウガク</t>
    </rPh>
    <phoneticPr fontId="1"/>
  </si>
  <si>
    <t>一括徴収した</t>
    <rPh sb="0" eb="2">
      <t>イッカツ</t>
    </rPh>
    <rPh sb="2" eb="4">
      <t>チョウシュウ</t>
    </rPh>
    <phoneticPr fontId="1"/>
  </si>
  <si>
    <t>税額は、</t>
    <rPh sb="0" eb="2">
      <t>ゼイガク</t>
    </rPh>
    <phoneticPr fontId="1"/>
  </si>
  <si>
    <t>（</t>
    <phoneticPr fontId="1"/>
  </si>
  <si>
    <t>納入）</t>
    <rPh sb="0" eb="2">
      <t>ノウニュウ</t>
    </rPh>
    <phoneticPr fontId="1"/>
  </si>
  <si>
    <t>注意）給与支払者の個人番号（又は法人番号）欄及び給与所得者の「個人番号」欄を必ず記入してください。</t>
    <rPh sb="0" eb="2">
      <t>チュウイ</t>
    </rPh>
    <rPh sb="3" eb="5">
      <t>キュウヨ</t>
    </rPh>
    <rPh sb="5" eb="7">
      <t>シハライ</t>
    </rPh>
    <rPh sb="7" eb="8">
      <t>シャ</t>
    </rPh>
    <rPh sb="9" eb="13">
      <t>コジンバンゴウ</t>
    </rPh>
    <rPh sb="14" eb="15">
      <t>マタ</t>
    </rPh>
    <rPh sb="16" eb="20">
      <t>ホウジンバンゴウ</t>
    </rPh>
    <rPh sb="21" eb="22">
      <t>ラン</t>
    </rPh>
    <rPh sb="22" eb="23">
      <t>オヨ</t>
    </rPh>
    <rPh sb="24" eb="26">
      <t>キュウヨ</t>
    </rPh>
    <rPh sb="26" eb="29">
      <t>ショトクシャ</t>
    </rPh>
    <rPh sb="31" eb="35">
      <t>コジンバンゴウ</t>
    </rPh>
    <rPh sb="36" eb="37">
      <t>ラン</t>
    </rPh>
    <rPh sb="38" eb="39">
      <t>カナラ</t>
    </rPh>
    <rPh sb="40" eb="42">
      <t>キニュウ</t>
    </rPh>
    <phoneticPr fontId="1"/>
  </si>
  <si>
    <t>※印の欄は記入しないでください。</t>
    <rPh sb="1" eb="2">
      <t>イン</t>
    </rPh>
    <rPh sb="3" eb="4">
      <t>ラン</t>
    </rPh>
    <rPh sb="5" eb="7">
      <t>キニュウ</t>
    </rPh>
    <phoneticPr fontId="1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</si>
  <si>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2">
      <t>トドケデ</t>
    </rPh>
    <rPh sb="12" eb="13">
      <t>ショ</t>
    </rPh>
    <phoneticPr fontId="1"/>
  </si>
  <si>
    <t>給与支払報告</t>
    <rPh sb="2" eb="4">
      <t>シハライ</t>
    </rPh>
    <rPh sb="4" eb="6">
      <t>ホウコク</t>
    </rPh>
    <phoneticPr fontId="1"/>
  </si>
  <si>
    <t>特別徴収</t>
    <rPh sb="0" eb="2">
      <t>トクベツ</t>
    </rPh>
    <rPh sb="2" eb="4">
      <t>チョウシュウ</t>
    </rPh>
    <phoneticPr fontId="1"/>
  </si>
  <si>
    <t>名　称</t>
    <rPh sb="0" eb="1">
      <t>ナ</t>
    </rPh>
    <rPh sb="2" eb="3">
      <t>ショウ</t>
    </rPh>
    <phoneticPr fontId="1"/>
  </si>
  <si>
    <t>異動後の住所</t>
    <rPh sb="0" eb="3">
      <t>イドウゴ</t>
    </rPh>
    <rPh sb="4" eb="6">
      <t>ジュウショ</t>
    </rPh>
    <phoneticPr fontId="1"/>
  </si>
  <si>
    <t>（ア）特別徴収税額</t>
    <rPh sb="3" eb="5">
      <t>トクベツ</t>
    </rPh>
    <rPh sb="5" eb="7">
      <t>チョウシュウ</t>
    </rPh>
    <rPh sb="7" eb="9">
      <t>ゼイガク</t>
    </rPh>
    <phoneticPr fontId="1"/>
  </si>
  <si>
    <t>（イ）徴収済税額</t>
    <rPh sb="3" eb="5">
      <t>チョウシュウ</t>
    </rPh>
    <rPh sb="5" eb="6">
      <t>ズミ</t>
    </rPh>
    <rPh sb="6" eb="8">
      <t>ゼイガク</t>
    </rPh>
    <phoneticPr fontId="1"/>
  </si>
  <si>
    <t>月分から</t>
    <rPh sb="0" eb="2">
      <t>ツキブン</t>
    </rPh>
    <phoneticPr fontId="1"/>
  </si>
  <si>
    <t>月分まで</t>
    <rPh sb="0" eb="2">
      <t>ツキブン</t>
    </rPh>
    <phoneticPr fontId="1"/>
  </si>
  <si>
    <t>（ウ）未徴収税額</t>
    <rPh sb="3" eb="8">
      <t>ミチョウシュウゼイガク</t>
    </rPh>
    <phoneticPr fontId="1"/>
  </si>
  <si>
    <t>異動年月日</t>
    <rPh sb="0" eb="2">
      <t>イドウ</t>
    </rPh>
    <rPh sb="2" eb="5">
      <t>ネンガッピ</t>
    </rPh>
    <phoneticPr fontId="1"/>
  </si>
  <si>
    <t>　　　　　7.その他</t>
    <rPh sb="9" eb="10">
      <t>タ</t>
    </rPh>
    <phoneticPr fontId="1"/>
  </si>
  <si>
    <t>ａ.総受給者が2名以下</t>
    <phoneticPr fontId="1"/>
  </si>
  <si>
    <t>ｃ.均等割非課税基準所得以下</t>
    <rPh sb="2" eb="5">
      <t>キントウワリ</t>
    </rPh>
    <rPh sb="5" eb="8">
      <t>ヒカゼイ</t>
    </rPh>
    <rPh sb="8" eb="10">
      <t>キジュン</t>
    </rPh>
    <rPh sb="10" eb="12">
      <t>ショトク</t>
    </rPh>
    <rPh sb="12" eb="14">
      <t>イカ</t>
    </rPh>
    <phoneticPr fontId="1"/>
  </si>
  <si>
    <t>ｄ.給与から税額が引ききれない</t>
    <rPh sb="2" eb="4">
      <t>キュウヨ</t>
    </rPh>
    <rPh sb="6" eb="8">
      <t>ゼイガク</t>
    </rPh>
    <rPh sb="9" eb="10">
      <t>ヒ</t>
    </rPh>
    <phoneticPr fontId="1"/>
  </si>
  <si>
    <t>異動の事由（1～6）</t>
    <rPh sb="0" eb="2">
      <t>イドウ</t>
    </rPh>
    <rPh sb="3" eb="5">
      <t>ジユウ</t>
    </rPh>
    <phoneticPr fontId="1"/>
  </si>
  <si>
    <t>異動後の未徴収税額の徴収方法</t>
    <rPh sb="0" eb="3">
      <t>イドウゴ</t>
    </rPh>
    <rPh sb="4" eb="5">
      <t>ミ</t>
    </rPh>
    <rPh sb="5" eb="9">
      <t>チョウシュウゼイガク</t>
    </rPh>
    <rPh sb="10" eb="12">
      <t>チョウシュウ</t>
    </rPh>
    <rPh sb="12" eb="14">
      <t>ホウホウ</t>
    </rPh>
    <phoneticPr fontId="1"/>
  </si>
  <si>
    <t>１　特別徴収継続</t>
    <rPh sb="2" eb="4">
      <t>トクベツ</t>
    </rPh>
    <rPh sb="4" eb="6">
      <t>チョウシュウ</t>
    </rPh>
    <rPh sb="6" eb="8">
      <t>ケイゾク</t>
    </rPh>
    <phoneticPr fontId="1"/>
  </si>
  <si>
    <t>３　普通徴収(本人納付)</t>
    <rPh sb="2" eb="6">
      <t>フツウチョウシュウ</t>
    </rPh>
    <rPh sb="7" eb="9">
      <t>ホンニン</t>
    </rPh>
    <rPh sb="9" eb="11">
      <t>ノウフ</t>
    </rPh>
    <phoneticPr fontId="1"/>
  </si>
  <si>
    <t>３．転勤等による新しい勤務先情報</t>
    <rPh sb="2" eb="4">
      <t>テンキン</t>
    </rPh>
    <rPh sb="4" eb="5">
      <t>トウ</t>
    </rPh>
    <rPh sb="8" eb="9">
      <t>アタラ</t>
    </rPh>
    <rPh sb="11" eb="14">
      <t>キンムサキ</t>
    </rPh>
    <rPh sb="14" eb="16">
      <t>ジョウホウ</t>
    </rPh>
    <phoneticPr fontId="1"/>
  </si>
  <si>
    <t>所在地</t>
    <rPh sb="0" eb="2">
      <t>ショザイ</t>
    </rPh>
    <rPh sb="2" eb="3">
      <t>チ</t>
    </rPh>
    <phoneticPr fontId="1"/>
  </si>
  <si>
    <t>個人番号又は法人番号</t>
    <rPh sb="0" eb="4">
      <t>コジンバンゴウ</t>
    </rPh>
    <rPh sb="4" eb="5">
      <t>マタ</t>
    </rPh>
    <rPh sb="6" eb="8">
      <t>ホウジン</t>
    </rPh>
    <rPh sb="8" eb="10">
      <t>バンゴウ</t>
    </rPh>
    <phoneticPr fontId="1"/>
  </si>
  <si>
    <t>整理番号</t>
    <rPh sb="0" eb="2">
      <t>セイリ</t>
    </rPh>
    <rPh sb="2" eb="4">
      <t>バンゴウ</t>
    </rPh>
    <phoneticPr fontId="1"/>
  </si>
  <si>
    <t>所在地（フリガナ）</t>
    <rPh sb="0" eb="2">
      <t>ショザイ</t>
    </rPh>
    <rPh sb="2" eb="3">
      <t>チ</t>
    </rPh>
    <phoneticPr fontId="1"/>
  </si>
  <si>
    <t>月割額</t>
    <rPh sb="0" eb="3">
      <t>ツキワリガク</t>
    </rPh>
    <phoneticPr fontId="1"/>
  </si>
  <si>
    <t>開始月分</t>
    <rPh sb="0" eb="3">
      <t>カイシツキ</t>
    </rPh>
    <rPh sb="3" eb="4">
      <t>ブン</t>
    </rPh>
    <phoneticPr fontId="1"/>
  </si>
  <si>
    <t>06</t>
  </si>
  <si>
    <t>05</t>
  </si>
  <si>
    <t>４．給与の支払を受けなくなった後の月割額（未徴収税額）を事業所で一括徴収したデータ</t>
    <rPh sb="2" eb="4">
      <t>キュウヨ</t>
    </rPh>
    <rPh sb="5" eb="7">
      <t>シハライ</t>
    </rPh>
    <rPh sb="8" eb="9">
      <t>ウ</t>
    </rPh>
    <rPh sb="15" eb="16">
      <t>ノチ</t>
    </rPh>
    <rPh sb="17" eb="18">
      <t>ツキ</t>
    </rPh>
    <rPh sb="18" eb="19">
      <t>ワリ</t>
    </rPh>
    <rPh sb="19" eb="20">
      <t>ガク</t>
    </rPh>
    <rPh sb="21" eb="22">
      <t>ミ</t>
    </rPh>
    <rPh sb="22" eb="24">
      <t>チョウシュウ</t>
    </rPh>
    <rPh sb="24" eb="26">
      <t>ゼイガク</t>
    </rPh>
    <rPh sb="28" eb="31">
      <t>ジギョウショ</t>
    </rPh>
    <rPh sb="32" eb="34">
      <t>イッカツ</t>
    </rPh>
    <rPh sb="34" eb="36">
      <t>チョウシュウ</t>
    </rPh>
    <phoneticPr fontId="1"/>
  </si>
  <si>
    <t>申出日</t>
    <rPh sb="0" eb="3">
      <t>モウシデビ</t>
    </rPh>
    <phoneticPr fontId="1"/>
  </si>
  <si>
    <t>給与又は退職手当等の
支払予定月日</t>
    <rPh sb="0" eb="2">
      <t>キュウヨ</t>
    </rPh>
    <rPh sb="2" eb="3">
      <t>マタ</t>
    </rPh>
    <rPh sb="4" eb="6">
      <t>タイショク</t>
    </rPh>
    <rPh sb="6" eb="8">
      <t>テアテ</t>
    </rPh>
    <rPh sb="8" eb="9">
      <t>トウ</t>
    </rPh>
    <rPh sb="11" eb="13">
      <t>シハライ</t>
    </rPh>
    <rPh sb="13" eb="15">
      <t>ヨテイ</t>
    </rPh>
    <rPh sb="15" eb="16">
      <t>ツキ</t>
    </rPh>
    <rPh sb="16" eb="17">
      <t>ニチ</t>
    </rPh>
    <phoneticPr fontId="1"/>
  </si>
  <si>
    <t>一括徴収の納入月分</t>
    <rPh sb="0" eb="2">
      <t>イッカツ</t>
    </rPh>
    <rPh sb="2" eb="4">
      <t>チョウシュウ</t>
    </rPh>
    <rPh sb="5" eb="7">
      <t>ノウニュウ</t>
    </rPh>
    <rPh sb="7" eb="8">
      <t>ツキ</t>
    </rPh>
    <rPh sb="8" eb="9">
      <t>ブン</t>
    </rPh>
    <phoneticPr fontId="1"/>
  </si>
  <si>
    <t>一括徴収予定額
支払予定日ごとの徴収徴収予定額</t>
    <rPh sb="0" eb="2">
      <t>イッカツ</t>
    </rPh>
    <rPh sb="2" eb="4">
      <t>チョウシュウ</t>
    </rPh>
    <rPh sb="4" eb="7">
      <t>ヨテイガク</t>
    </rPh>
    <rPh sb="8" eb="13">
      <t>シハライヨテイビ</t>
    </rPh>
    <rPh sb="16" eb="18">
      <t>チョウシュウ</t>
    </rPh>
    <rPh sb="18" eb="20">
      <t>チョウシュウ</t>
    </rPh>
    <rPh sb="20" eb="23">
      <t>ヨテイガク</t>
    </rPh>
    <phoneticPr fontId="1"/>
  </si>
  <si>
    <t>一括徴収予定額
合計（（ウ）未徴収税額と同額）</t>
    <rPh sb="0" eb="2">
      <t>イッカツ</t>
    </rPh>
    <rPh sb="2" eb="4">
      <t>チョウシュウ</t>
    </rPh>
    <rPh sb="4" eb="7">
      <t>ヨテイガク</t>
    </rPh>
    <rPh sb="8" eb="10">
      <t>ゴウケイ</t>
    </rPh>
    <rPh sb="14" eb="17">
      <t>ミチョウシュウ</t>
    </rPh>
    <rPh sb="17" eb="19">
      <t>ゼイガク</t>
    </rPh>
    <rPh sb="20" eb="22">
      <t>ドウガク</t>
    </rPh>
    <phoneticPr fontId="1"/>
  </si>
  <si>
    <t>納入日</t>
    <rPh sb="0" eb="3">
      <t>ノウニュウビ</t>
    </rPh>
    <phoneticPr fontId="1"/>
  </si>
  <si>
    <t>月分で</t>
    <phoneticPr fontId="1"/>
  </si>
  <si>
    <t>納入します。</t>
    <rPh sb="0" eb="2">
      <t>ノウニュウ</t>
    </rPh>
    <phoneticPr fontId="1"/>
  </si>
  <si>
    <t>給与支払報告 特別徴収に係る給与所得者異動届出書入力データ</t>
    <rPh sb="24" eb="26">
      <t>ニュウリョク</t>
    </rPh>
    <phoneticPr fontId="1"/>
  </si>
  <si>
    <t>１　退　　職,２　転　　勤,３　休　　職,４　長期欠勤,５　育児休業,６　死　　亡</t>
    <rPh sb="2" eb="3">
      <t>タイ</t>
    </rPh>
    <rPh sb="5" eb="6">
      <t>ショク</t>
    </rPh>
    <phoneticPr fontId="1"/>
  </si>
  <si>
    <t>ａ.総受給者が2名以下,ｂ.他事業所で特別徴収,ｃ.均等割非課税基準所得以下,ｄ.給与から税額が引ききれない,ｅ.給与の支払が不定期,ｆ.事業専従者</t>
    <phoneticPr fontId="1"/>
  </si>
  <si>
    <t>１　退　　職</t>
  </si>
  <si>
    <r>
      <t>１．届出をされる給与支払者（特別徴収義務者）情報　</t>
    </r>
    <r>
      <rPr>
        <sz val="18"/>
        <color rgb="FFFF0000"/>
        <rFont val="游ゴシック"/>
        <family val="3"/>
        <charset val="128"/>
        <scheme val="minor"/>
      </rPr>
      <t>（※必須）</t>
    </r>
    <rPh sb="14" eb="16">
      <t>トクベツ</t>
    </rPh>
    <rPh sb="16" eb="18">
      <t>チョウシュウ</t>
    </rPh>
    <rPh sb="18" eb="21">
      <t>ギムシャ</t>
    </rPh>
    <rPh sb="22" eb="24">
      <t>ジョウホウ</t>
    </rPh>
    <rPh sb="27" eb="29">
      <t>ヒッス</t>
    </rPh>
    <phoneticPr fontId="1"/>
  </si>
  <si>
    <r>
      <t>２．対象の給与所得者情報　</t>
    </r>
    <r>
      <rPr>
        <sz val="18"/>
        <color rgb="FFFF0000"/>
        <rFont val="游ゴシック"/>
        <family val="3"/>
        <charset val="128"/>
        <scheme val="minor"/>
      </rPr>
      <t>（※必須）</t>
    </r>
    <rPh sb="2" eb="4">
      <t>タイショウ</t>
    </rPh>
    <rPh sb="5" eb="7">
      <t>キュウヨ</t>
    </rPh>
    <rPh sb="7" eb="10">
      <t>ショトクシャ</t>
    </rPh>
    <rPh sb="10" eb="12">
      <t>ジョウホウ</t>
    </rPh>
    <rPh sb="15" eb="17">
      <t>ヒッス</t>
    </rPh>
    <phoneticPr fontId="1"/>
  </si>
  <si>
    <t>501-0434</t>
    <phoneticPr fontId="1"/>
  </si>
  <si>
    <t>09</t>
  </si>
  <si>
    <t>10</t>
    <phoneticPr fontId="1"/>
  </si>
  <si>
    <t>北方町北方○○番地</t>
    <rPh sb="0" eb="3">
      <t>キタガタチョウ</t>
    </rPh>
    <rPh sb="3" eb="5">
      <t>キタガタ</t>
    </rPh>
    <rPh sb="7" eb="9">
      <t>バンチ</t>
    </rPh>
    <phoneticPr fontId="1"/>
  </si>
  <si>
    <t>株式会社　○△商事</t>
    <rPh sb="0" eb="4">
      <t>カブシキガイシャ</t>
    </rPh>
    <rPh sb="7" eb="9">
      <t>ショウジ</t>
    </rPh>
    <phoneticPr fontId="1"/>
  </si>
  <si>
    <t>キタガタ　タロウ</t>
    <phoneticPr fontId="1"/>
  </si>
  <si>
    <t>北方　太郎</t>
    <rPh sb="0" eb="2">
      <t>キタガタ</t>
    </rPh>
    <rPh sb="3" eb="5">
      <t>タロウ</t>
    </rPh>
    <phoneticPr fontId="1"/>
  </si>
  <si>
    <t>北方町長谷川○丁目△番地</t>
    <rPh sb="0" eb="3">
      <t>キタガタチョウ</t>
    </rPh>
    <rPh sb="3" eb="6">
      <t>ハセガワ</t>
    </rPh>
    <rPh sb="7" eb="9">
      <t>チョウメ</t>
    </rPh>
    <rPh sb="10" eb="12">
      <t>バンチ</t>
    </rPh>
    <phoneticPr fontId="1"/>
  </si>
  <si>
    <t>３　普通徴収(本人納付)</t>
  </si>
  <si>
    <t>給与担当</t>
    <rPh sb="0" eb="4">
      <t>キュウヨタントウ</t>
    </rPh>
    <phoneticPr fontId="1"/>
  </si>
  <si>
    <t>北方　花子</t>
    <rPh sb="0" eb="2">
      <t>キタガタ</t>
    </rPh>
    <rPh sb="3" eb="5">
      <t>ハナコ</t>
    </rPh>
    <phoneticPr fontId="1"/>
  </si>
  <si>
    <t>058</t>
    <phoneticPr fontId="1"/>
  </si>
  <si>
    <t>1234567890123</t>
    <phoneticPr fontId="1"/>
  </si>
  <si>
    <t>123456789012</t>
    <phoneticPr fontId="1"/>
  </si>
  <si>
    <t>同上</t>
    <rPh sb="0" eb="2">
      <t>ドウジョウ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</si>
</sst>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lt;=999]000;[&lt;=9999]000\-00;000\-0000"/>
    <numFmt numFmtId="177" formatCode="[$-411]ggge&quot;年&quot;mm&quot;月&quot;dd&quot;日&quot;"/>
    <numFmt numFmtId="178" formatCode="0_);[Red]\(0\)"/>
    <numFmt numFmtId="179" formatCode="[$-411]gggee&quot;年&quot;mm&quot;月&quot;dd&quot;日&quot;"/>
    <numFmt numFmtId="180" formatCode="#,##0_ "/>
    <numFmt numFmtId="181" formatCode="0_ "/>
    <numFmt numFmtId="182" formatCode="#,##0_);[Red]\(#,##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>
      <alignment vertical="center"/>
    </xf>
    <xf numFmtId="0" fontId="0" fillId="0" borderId="0" xfId="0">
      <alignment vertical="center"/>
    </xf>
    <xf numFmtId="176" fontId="6" fillId="0" borderId="9" xfId="0" applyNumberFormat="1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34" xfId="0" applyBorder="1">
      <alignment vertical="center"/>
    </xf>
    <xf numFmtId="0" fontId="0" fillId="0" borderId="30" xfId="0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53" xfId="0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3" fillId="0" borderId="48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vertical="center"/>
    </xf>
    <xf numFmtId="0" fontId="4" fillId="4" borderId="24" xfId="0" applyFont="1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3" fillId="0" borderId="0" xfId="0" applyFont="1">
      <alignment vertical="center"/>
    </xf>
    <xf numFmtId="49" fontId="4" fillId="0" borderId="25" xfId="0" applyNumberFormat="1" applyFont="1" applyBorder="1" applyAlignment="1" applyProtection="1">
      <alignment horizontal="left" vertical="center" indent="1"/>
      <protection locked="0"/>
    </xf>
    <xf numFmtId="0" fontId="21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4" fillId="2" borderId="77" xfId="0" applyFont="1" applyFill="1" applyBorder="1" applyAlignment="1">
      <alignment horizontal="left" vertical="center" indent="1"/>
    </xf>
    <xf numFmtId="0" fontId="4" fillId="2" borderId="77" xfId="0" applyFont="1" applyFill="1" applyBorder="1" applyAlignment="1">
      <alignment horizontal="left" vertical="center" indent="2"/>
    </xf>
    <xf numFmtId="0" fontId="4" fillId="4" borderId="39" xfId="0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2" borderId="78" xfId="0" applyFont="1" applyFill="1" applyBorder="1" applyAlignment="1">
      <alignment horizontal="left" vertical="center" indent="2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0" fontId="4" fillId="2" borderId="79" xfId="0" applyFont="1" applyFill="1" applyBorder="1" applyAlignment="1">
      <alignment horizontal="left" vertical="center" indent="1"/>
    </xf>
    <xf numFmtId="0" fontId="8" fillId="3" borderId="50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left" vertical="center" indent="2"/>
    </xf>
    <xf numFmtId="180" fontId="4" fillId="0" borderId="9" xfId="0" applyNumberFormat="1" applyFont="1" applyBorder="1" applyAlignment="1" applyProtection="1">
      <alignment vertical="center"/>
    </xf>
    <xf numFmtId="0" fontId="4" fillId="2" borderId="78" xfId="0" applyFont="1" applyFill="1" applyBorder="1" applyAlignment="1">
      <alignment horizontal="left" vertical="center" indent="1"/>
    </xf>
    <xf numFmtId="0" fontId="4" fillId="2" borderId="76" xfId="0" applyFont="1" applyFill="1" applyBorder="1" applyAlignment="1">
      <alignment horizontal="left" vertical="center" indent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2" borderId="77" xfId="0" applyFont="1" applyFill="1" applyBorder="1" applyAlignment="1">
      <alignment horizontal="left" vertical="center" wrapText="1" indent="1"/>
    </xf>
    <xf numFmtId="0" fontId="4" fillId="2" borderId="77" xfId="0" applyFont="1" applyFill="1" applyBorder="1" applyAlignment="1">
      <alignment horizontal="left" vertical="center" wrapText="1" indent="2"/>
    </xf>
    <xf numFmtId="0" fontId="4" fillId="2" borderId="78" xfId="0" applyFont="1" applyFill="1" applyBorder="1" applyAlignment="1">
      <alignment horizontal="left" vertical="center" wrapText="1" indent="1"/>
    </xf>
    <xf numFmtId="0" fontId="6" fillId="0" borderId="5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 indent="1"/>
      <protection locked="0"/>
    </xf>
    <xf numFmtId="0" fontId="4" fillId="0" borderId="24" xfId="0" applyFont="1" applyBorder="1" applyAlignment="1" applyProtection="1">
      <alignment horizontal="left" vertical="center" indent="1"/>
      <protection locked="0"/>
    </xf>
    <xf numFmtId="0" fontId="4" fillId="0" borderId="27" xfId="0" applyFont="1" applyBorder="1" applyAlignment="1" applyProtection="1">
      <alignment horizontal="left" vertical="center" indent="1"/>
      <protection locked="0"/>
    </xf>
    <xf numFmtId="49" fontId="4" fillId="0" borderId="77" xfId="0" applyNumberFormat="1" applyFont="1" applyBorder="1" applyAlignment="1" applyProtection="1">
      <alignment horizontal="left" vertical="center" indent="1"/>
      <protection locked="0"/>
    </xf>
    <xf numFmtId="0" fontId="4" fillId="0" borderId="76" xfId="0" applyFont="1" applyBorder="1" applyAlignment="1" applyProtection="1">
      <alignment horizontal="left" vertical="center" indent="1"/>
      <protection locked="0"/>
    </xf>
    <xf numFmtId="0" fontId="4" fillId="0" borderId="77" xfId="0" applyFont="1" applyBorder="1" applyAlignment="1" applyProtection="1">
      <alignment horizontal="left" vertical="center" indent="1"/>
      <protection locked="0"/>
    </xf>
    <xf numFmtId="179" fontId="4" fillId="0" borderId="77" xfId="0" applyNumberFormat="1" applyFont="1" applyBorder="1" applyAlignment="1" applyProtection="1">
      <alignment horizontal="left" vertical="center" indent="1"/>
      <protection locked="0"/>
    </xf>
    <xf numFmtId="180" fontId="4" fillId="0" borderId="23" xfId="0" applyNumberFormat="1" applyFont="1" applyBorder="1" applyAlignment="1" applyProtection="1">
      <alignment horizontal="left" vertical="center" indent="1"/>
      <protection locked="0"/>
    </xf>
    <xf numFmtId="0" fontId="0" fillId="0" borderId="24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179" fontId="4" fillId="0" borderId="23" xfId="0" applyNumberFormat="1" applyFont="1" applyBorder="1" applyAlignment="1" applyProtection="1">
      <alignment horizontal="left" vertical="center" indent="1"/>
      <protection locked="0"/>
    </xf>
    <xf numFmtId="179" fontId="4" fillId="0" borderId="24" xfId="0" applyNumberFormat="1" applyFont="1" applyBorder="1" applyAlignment="1" applyProtection="1">
      <alignment horizontal="left" vertical="center" indent="1"/>
      <protection locked="0"/>
    </xf>
    <xf numFmtId="179" fontId="4" fillId="0" borderId="27" xfId="0" applyNumberFormat="1" applyFont="1" applyBorder="1" applyAlignment="1" applyProtection="1">
      <alignment horizontal="left" vertical="center" indent="1"/>
      <protection locked="0"/>
    </xf>
    <xf numFmtId="180" fontId="4" fillId="0" borderId="24" xfId="0" applyNumberFormat="1" applyFont="1" applyBorder="1" applyAlignment="1" applyProtection="1">
      <alignment horizontal="left" vertical="center" indent="1"/>
      <protection locked="0"/>
    </xf>
    <xf numFmtId="180" fontId="4" fillId="0" borderId="27" xfId="0" applyNumberFormat="1" applyFont="1" applyBorder="1" applyAlignment="1" applyProtection="1">
      <alignment horizontal="left" vertical="center" indent="1"/>
      <protection locked="0"/>
    </xf>
    <xf numFmtId="0" fontId="8" fillId="3" borderId="5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4" fillId="0" borderId="77" xfId="0" applyNumberFormat="1" applyFont="1" applyBorder="1" applyAlignment="1" applyProtection="1">
      <alignment horizontal="left" vertical="center" indent="1"/>
      <protection locked="0"/>
    </xf>
    <xf numFmtId="0" fontId="4" fillId="4" borderId="24" xfId="0" applyFont="1" applyFill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horizontal="left" vertical="center"/>
    </xf>
    <xf numFmtId="0" fontId="4" fillId="4" borderId="27" xfId="0" applyFont="1" applyFill="1" applyBorder="1" applyAlignment="1" applyProtection="1">
      <alignment horizontal="left" vertical="center"/>
    </xf>
    <xf numFmtId="177" fontId="4" fillId="0" borderId="79" xfId="0" applyNumberFormat="1" applyFont="1" applyBorder="1" applyAlignment="1" applyProtection="1">
      <alignment horizontal="left" vertical="center" indent="1"/>
      <protection locked="0"/>
    </xf>
    <xf numFmtId="176" fontId="4" fillId="0" borderId="77" xfId="0" applyNumberFormat="1" applyFont="1" applyBorder="1" applyAlignment="1" applyProtection="1">
      <alignment horizontal="left" vertical="center" indent="1"/>
      <protection locked="0"/>
    </xf>
    <xf numFmtId="178" fontId="4" fillId="0" borderId="77" xfId="0" applyNumberFormat="1" applyFont="1" applyBorder="1" applyAlignment="1" applyProtection="1">
      <alignment horizontal="left" vertical="center" indent="1"/>
      <protection locked="0"/>
    </xf>
    <xf numFmtId="0" fontId="0" fillId="0" borderId="50" xfId="0" applyBorder="1" applyAlignment="1">
      <alignment vertical="center"/>
    </xf>
    <xf numFmtId="181" fontId="4" fillId="2" borderId="80" xfId="0" applyNumberFormat="1" applyFont="1" applyFill="1" applyBorder="1" applyAlignment="1">
      <alignment horizontal="left" vertical="center" indent="2"/>
    </xf>
    <xf numFmtId="181" fontId="0" fillId="0" borderId="79" xfId="0" applyNumberFormat="1" applyBorder="1" applyAlignment="1">
      <alignment horizontal="left" vertical="center" indent="2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</xf>
    <xf numFmtId="0" fontId="4" fillId="0" borderId="77" xfId="0" applyFont="1" applyBorder="1" applyAlignment="1" applyProtection="1">
      <alignment horizontal="left" vertical="center" wrapText="1" indent="1"/>
      <protection locked="0"/>
    </xf>
    <xf numFmtId="0" fontId="4" fillId="0" borderId="38" xfId="0" applyFont="1" applyBorder="1" applyAlignment="1" applyProtection="1">
      <alignment horizontal="left" vertical="center" indent="1"/>
      <protection locked="0"/>
    </xf>
    <xf numFmtId="0" fontId="4" fillId="0" borderId="39" xfId="0" applyFont="1" applyBorder="1" applyAlignment="1" applyProtection="1">
      <alignment horizontal="left" vertical="center" indent="1"/>
      <protection locked="0"/>
    </xf>
    <xf numFmtId="0" fontId="4" fillId="0" borderId="43" xfId="0" applyFont="1" applyBorder="1" applyAlignment="1" applyProtection="1">
      <alignment horizontal="left" vertical="center" indent="1"/>
      <protection locked="0"/>
    </xf>
    <xf numFmtId="179" fontId="4" fillId="0" borderId="39" xfId="0" applyNumberFormat="1" applyFont="1" applyBorder="1" applyAlignment="1" applyProtection="1">
      <alignment horizontal="left" vertical="center" indent="1"/>
      <protection locked="0"/>
    </xf>
    <xf numFmtId="179" fontId="4" fillId="0" borderId="43" xfId="0" applyNumberFormat="1" applyFont="1" applyBorder="1" applyAlignment="1" applyProtection="1">
      <alignment horizontal="left" vertical="center" indent="1"/>
      <protection locked="0"/>
    </xf>
    <xf numFmtId="0" fontId="4" fillId="4" borderId="24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176" fontId="4" fillId="0" borderId="76" xfId="0" applyNumberFormat="1" applyFont="1" applyBorder="1" applyAlignment="1" applyProtection="1">
      <alignment horizontal="left" vertical="center" indent="1"/>
      <protection locked="0"/>
    </xf>
    <xf numFmtId="0" fontId="0" fillId="0" borderId="76" xfId="0" applyBorder="1" applyAlignment="1" applyProtection="1">
      <alignment horizontal="left" vertical="center" indent="1"/>
      <protection locked="0"/>
    </xf>
    <xf numFmtId="0" fontId="0" fillId="0" borderId="77" xfId="0" applyBorder="1" applyAlignment="1" applyProtection="1">
      <alignment horizontal="left" vertical="center" indent="1"/>
      <protection locked="0"/>
    </xf>
    <xf numFmtId="0" fontId="0" fillId="0" borderId="80" xfId="0" applyBorder="1" applyAlignment="1" applyProtection="1">
      <alignment horizontal="left" vertical="center" indent="1"/>
      <protection locked="0"/>
    </xf>
    <xf numFmtId="179" fontId="4" fillId="0" borderId="36" xfId="0" applyNumberFormat="1" applyFont="1" applyBorder="1" applyAlignment="1" applyProtection="1">
      <alignment horizontal="left" vertical="center" indent="1"/>
      <protection locked="0"/>
    </xf>
    <xf numFmtId="179" fontId="4" fillId="0" borderId="47" xfId="0" applyNumberFormat="1" applyFont="1" applyBorder="1" applyAlignment="1" applyProtection="1">
      <alignment horizontal="left" vertical="center" indent="1"/>
      <protection locked="0"/>
    </xf>
    <xf numFmtId="182" fontId="4" fillId="0" borderId="24" xfId="0" applyNumberFormat="1" applyFont="1" applyBorder="1" applyAlignment="1" applyProtection="1">
      <alignment horizontal="left" vertical="center" indent="1"/>
      <protection locked="0"/>
    </xf>
    <xf numFmtId="182" fontId="4" fillId="0" borderId="27" xfId="0" applyNumberFormat="1" applyFont="1" applyBorder="1" applyAlignment="1" applyProtection="1">
      <alignment horizontal="left" vertical="center" indent="1"/>
      <protection locked="0"/>
    </xf>
    <xf numFmtId="0" fontId="4" fillId="4" borderId="42" xfId="0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7" fillId="0" borderId="44" xfId="0" applyFont="1" applyBorder="1" applyAlignment="1">
      <alignment horizontal="left" vertical="center" wrapText="1" indent="1"/>
    </xf>
    <xf numFmtId="0" fontId="0" fillId="0" borderId="4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7" fillId="0" borderId="45" xfId="0" applyFont="1" applyBorder="1" applyAlignment="1">
      <alignment horizontal="left" vertical="center" wrapText="1" indent="1"/>
    </xf>
    <xf numFmtId="0" fontId="0" fillId="0" borderId="81" xfId="0" applyBorder="1" applyAlignment="1">
      <alignment horizontal="left" vertical="center" wrapText="1" indent="1"/>
    </xf>
    <xf numFmtId="0" fontId="0" fillId="0" borderId="83" xfId="0" applyBorder="1" applyAlignment="1">
      <alignment horizontal="left" vertical="center" wrapText="1" indent="1"/>
    </xf>
    <xf numFmtId="0" fontId="11" fillId="0" borderId="24" xfId="0" applyFont="1" applyBorder="1" applyAlignment="1">
      <alignment horizontal="left" vertical="center" indent="1"/>
    </xf>
    <xf numFmtId="0" fontId="11" fillId="0" borderId="39" xfId="0" applyFont="1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6" fillId="0" borderId="62" xfId="0" applyFont="1" applyBorder="1" applyAlignment="1">
      <alignment vertical="center" shrinkToFit="1"/>
    </xf>
    <xf numFmtId="0" fontId="6" fillId="0" borderId="4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180" fontId="10" fillId="0" borderId="58" xfId="0" applyNumberFormat="1" applyFont="1" applyBorder="1" applyAlignment="1">
      <alignment horizontal="right" vertical="center"/>
    </xf>
    <xf numFmtId="180" fontId="10" fillId="0" borderId="59" xfId="0" applyNumberFormat="1" applyFont="1" applyBorder="1" applyAlignment="1">
      <alignment horizontal="right" vertical="center"/>
    </xf>
    <xf numFmtId="0" fontId="24" fillId="0" borderId="10" xfId="0" applyFont="1" applyBorder="1" applyAlignment="1">
      <alignment horizontal="left" vertical="center" indent="1" shrinkToFit="1"/>
    </xf>
    <xf numFmtId="0" fontId="24" fillId="0" borderId="0" xfId="0" applyFont="1" applyBorder="1" applyAlignment="1">
      <alignment horizontal="left" vertical="center" indent="1" shrinkToFit="1"/>
    </xf>
    <xf numFmtId="0" fontId="24" fillId="0" borderId="11" xfId="0" applyFont="1" applyBorder="1" applyAlignment="1">
      <alignment horizontal="left" vertical="center" indent="1" shrinkToFit="1"/>
    </xf>
    <xf numFmtId="0" fontId="8" fillId="0" borderId="60" xfId="0" applyFont="1" applyBorder="1" applyAlignment="1">
      <alignment horizontal="right" vertical="center" wrapText="1"/>
    </xf>
    <xf numFmtId="0" fontId="8" fillId="0" borderId="60" xfId="0" applyFont="1" applyBorder="1" applyAlignment="1">
      <alignment horizontal="right" vertical="center"/>
    </xf>
    <xf numFmtId="0" fontId="8" fillId="0" borderId="58" xfId="0" applyFont="1" applyBorder="1" applyAlignment="1">
      <alignment horizontal="right" vertical="center"/>
    </xf>
    <xf numFmtId="0" fontId="8" fillId="0" borderId="58" xfId="0" applyFont="1" applyBorder="1" applyAlignment="1">
      <alignment horizontal="right" vertical="center" wrapText="1"/>
    </xf>
    <xf numFmtId="0" fontId="8" fillId="0" borderId="58" xfId="0" applyFont="1" applyBorder="1" applyAlignment="1">
      <alignment horizontal="right" vertical="top"/>
    </xf>
    <xf numFmtId="0" fontId="3" fillId="0" borderId="2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indent="1"/>
    </xf>
    <xf numFmtId="0" fontId="20" fillId="0" borderId="21" xfId="0" applyFont="1" applyBorder="1" applyAlignment="1">
      <alignment horizontal="left" vertical="center" indent="1"/>
    </xf>
    <xf numFmtId="0" fontId="19" fillId="0" borderId="69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right" vertical="center" shrinkToFit="1"/>
    </xf>
    <xf numFmtId="177" fontId="10" fillId="0" borderId="0" xfId="0" applyNumberFormat="1" applyFont="1" applyBorder="1" applyAlignment="1">
      <alignment horizontal="right" vertical="center" shrinkToFit="1"/>
    </xf>
    <xf numFmtId="176" fontId="7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distributed" textRotation="255" wrapText="1" indent="1"/>
    </xf>
    <xf numFmtId="0" fontId="16" fillId="0" borderId="0" xfId="0" applyFont="1" applyBorder="1" applyAlignment="1">
      <alignment horizontal="left" vertical="distributed" textRotation="255" wrapText="1" indent="1"/>
    </xf>
    <xf numFmtId="0" fontId="14" fillId="0" borderId="16" xfId="0" applyFont="1" applyBorder="1" applyAlignment="1">
      <alignment horizontal="right" vertical="distributed" textRotation="255" wrapText="1" indent="1"/>
    </xf>
    <xf numFmtId="0" fontId="14" fillId="0" borderId="17" xfId="0" applyFont="1" applyBorder="1" applyAlignment="1">
      <alignment horizontal="right" vertical="distributed" textRotation="255" wrapText="1" inden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2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right" vertical="top"/>
    </xf>
    <xf numFmtId="0" fontId="0" fillId="0" borderId="38" xfId="0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7" fillId="0" borderId="35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  <xf numFmtId="0" fontId="17" fillId="0" borderId="38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indent="1"/>
    </xf>
    <xf numFmtId="0" fontId="7" fillId="0" borderId="34" xfId="0" applyFont="1" applyBorder="1" applyAlignment="1">
      <alignment horizontal="left" vertical="center" indent="1"/>
    </xf>
    <xf numFmtId="0" fontId="7" fillId="0" borderId="51" xfId="0" applyFont="1" applyBorder="1" applyAlignment="1">
      <alignment horizontal="left" vertical="center" indent="1"/>
    </xf>
    <xf numFmtId="179" fontId="6" fillId="0" borderId="23" xfId="0" applyNumberFormat="1" applyFont="1" applyBorder="1" applyAlignment="1">
      <alignment horizontal="center" vertical="center"/>
    </xf>
    <xf numFmtId="179" fontId="6" fillId="0" borderId="24" xfId="0" applyNumberFormat="1" applyFont="1" applyBorder="1" applyAlignment="1">
      <alignment horizontal="center" vertical="center"/>
    </xf>
    <xf numFmtId="179" fontId="6" fillId="0" borderId="27" xfId="0" applyNumberFormat="1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2" fillId="0" borderId="35" xfId="0" applyFont="1" applyBorder="1" applyAlignment="1">
      <alignment horizontal="distributed" vertical="center" wrapText="1" indent="1"/>
    </xf>
    <xf numFmtId="0" fontId="2" fillId="0" borderId="36" xfId="0" applyFont="1" applyBorder="1" applyAlignment="1">
      <alignment horizontal="distributed" vertical="center" wrapText="1" indent="1"/>
    </xf>
    <xf numFmtId="0" fontId="2" fillId="0" borderId="47" xfId="0" applyFont="1" applyBorder="1" applyAlignment="1">
      <alignment horizontal="distributed" vertical="center" wrapText="1" indent="1"/>
    </xf>
    <xf numFmtId="0" fontId="2" fillId="0" borderId="23" xfId="0" applyFont="1" applyBorder="1" applyAlignment="1">
      <alignment horizontal="distributed" vertical="center" wrapText="1" indent="1"/>
    </xf>
    <xf numFmtId="0" fontId="2" fillId="0" borderId="24" xfId="0" applyFont="1" applyBorder="1" applyAlignment="1">
      <alignment horizontal="distributed" vertical="center" wrapText="1" indent="1"/>
    </xf>
    <xf numFmtId="0" fontId="2" fillId="0" borderId="27" xfId="0" applyFont="1" applyBorder="1" applyAlignment="1">
      <alignment horizontal="distributed" vertical="center" wrapText="1" indent="1"/>
    </xf>
    <xf numFmtId="0" fontId="2" fillId="0" borderId="65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55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5" fillId="0" borderId="60" xfId="0" applyFont="1" applyBorder="1" applyAlignment="1">
      <alignment horizontal="distributed" vertical="center" wrapText="1" indent="1"/>
    </xf>
    <xf numFmtId="0" fontId="3" fillId="0" borderId="60" xfId="0" applyFont="1" applyBorder="1" applyAlignment="1">
      <alignment horizontal="distributed" vertical="center" indent="1"/>
    </xf>
    <xf numFmtId="0" fontId="3" fillId="0" borderId="59" xfId="0" applyFont="1" applyBorder="1" applyAlignment="1">
      <alignment horizontal="distributed" vertical="center" indent="1"/>
    </xf>
    <xf numFmtId="0" fontId="4" fillId="0" borderId="6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74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74" xfId="0" applyFont="1" applyBorder="1" applyAlignment="1">
      <alignment horizontal="left" vertical="center" indent="1"/>
    </xf>
    <xf numFmtId="0" fontId="4" fillId="0" borderId="75" xfId="0" applyFont="1" applyBorder="1" applyAlignment="1">
      <alignment horizontal="left" vertical="center" indent="1"/>
    </xf>
    <xf numFmtId="0" fontId="4" fillId="0" borderId="53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/>
    </xf>
    <xf numFmtId="0" fontId="14" fillId="0" borderId="8" xfId="0" applyFont="1" applyBorder="1" applyAlignment="1">
      <alignment horizontal="right" vertical="distributed" textRotation="255" wrapText="1" indent="2"/>
    </xf>
    <xf numFmtId="0" fontId="14" fillId="0" borderId="10" xfId="0" applyFont="1" applyBorder="1" applyAlignment="1">
      <alignment horizontal="right" vertical="distributed" textRotation="255" wrapText="1" indent="2"/>
    </xf>
    <xf numFmtId="0" fontId="14" fillId="0" borderId="55" xfId="0" applyFont="1" applyBorder="1" applyAlignment="1">
      <alignment horizontal="right" vertical="distributed" textRotation="255" wrapText="1" indent="2"/>
    </xf>
    <xf numFmtId="0" fontId="16" fillId="0" borderId="13" xfId="0" applyFont="1" applyBorder="1" applyAlignment="1">
      <alignment horizontal="left" vertical="distributed" textRotation="255" wrapText="1" inden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56" xfId="0" applyFont="1" applyBorder="1" applyAlignment="1">
      <alignment horizontal="distributed" vertical="center" wrapText="1" indent="1"/>
    </xf>
    <xf numFmtId="0" fontId="3" fillId="0" borderId="28" xfId="0" applyFont="1" applyBorder="1" applyAlignment="1">
      <alignment horizontal="distributed" vertical="center" wrapText="1" indent="1"/>
    </xf>
    <xf numFmtId="0" fontId="3" fillId="0" borderId="57" xfId="0" applyFont="1" applyBorder="1" applyAlignment="1">
      <alignment horizontal="distributed" vertical="center" wrapText="1" indent="1"/>
    </xf>
    <xf numFmtId="0" fontId="3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 indent="1" shrinkToFit="1"/>
    </xf>
    <xf numFmtId="0" fontId="0" fillId="0" borderId="50" xfId="0" applyBorder="1" applyAlignment="1">
      <alignment horizontal="left" vertical="center" indent="1" shrinkToFit="1"/>
    </xf>
    <xf numFmtId="0" fontId="13" fillId="0" borderId="28" xfId="0" applyFont="1" applyBorder="1" applyAlignment="1">
      <alignment horizontal="left" vertical="center" indent="4"/>
    </xf>
    <xf numFmtId="0" fontId="13" fillId="0" borderId="57" xfId="0" applyFont="1" applyBorder="1" applyAlignment="1">
      <alignment horizontal="left" vertical="center" indent="4"/>
    </xf>
    <xf numFmtId="0" fontId="3" fillId="0" borderId="50" xfId="0" applyFont="1" applyBorder="1" applyAlignment="1">
      <alignment horizontal="distributed" vertical="center" wrapText="1" indent="1"/>
    </xf>
    <xf numFmtId="0" fontId="3" fillId="0" borderId="50" xfId="0" applyFont="1" applyBorder="1" applyAlignment="1">
      <alignment horizontal="distributed" vertical="center" indent="1"/>
    </xf>
    <xf numFmtId="0" fontId="7" fillId="0" borderId="28" xfId="0" applyFont="1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  <xf numFmtId="0" fontId="0" fillId="0" borderId="57" xfId="0" applyBorder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indent="2"/>
    </xf>
    <xf numFmtId="0" fontId="24" fillId="0" borderId="0" xfId="0" applyFont="1" applyBorder="1" applyAlignment="1">
      <alignment horizontal="left" vertical="center" indent="2"/>
    </xf>
    <xf numFmtId="0" fontId="24" fillId="0" borderId="11" xfId="0" applyFont="1" applyBorder="1" applyAlignment="1">
      <alignment horizontal="left" vertical="center" indent="2"/>
    </xf>
    <xf numFmtId="0" fontId="4" fillId="0" borderId="1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9" fontId="21" fillId="0" borderId="60" xfId="0" applyNumberFormat="1" applyFont="1" applyBorder="1" applyAlignment="1">
      <alignment horizontal="center" vertical="center" shrinkToFit="1"/>
    </xf>
    <xf numFmtId="179" fontId="21" fillId="0" borderId="58" xfId="0" applyNumberFormat="1" applyFont="1" applyBorder="1" applyAlignment="1">
      <alignment horizontal="center" vertical="center" shrinkToFit="1"/>
    </xf>
    <xf numFmtId="179" fontId="21" fillId="0" borderId="59" xfId="0" applyNumberFormat="1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distributed" vertical="center" wrapText="1" indent="1"/>
    </xf>
    <xf numFmtId="0" fontId="20" fillId="0" borderId="50" xfId="0" applyFont="1" applyBorder="1" applyAlignment="1">
      <alignment horizontal="distributed" vertical="center" indent="1"/>
    </xf>
    <xf numFmtId="0" fontId="6" fillId="0" borderId="28" xfId="0" applyFont="1" applyBorder="1" applyAlignment="1">
      <alignment horizontal="left" vertical="center" wrapText="1" indent="1"/>
    </xf>
    <xf numFmtId="0" fontId="6" fillId="0" borderId="57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9" fontId="8" fillId="0" borderId="1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 vertical="center"/>
    </xf>
    <xf numFmtId="179" fontId="8" fillId="0" borderId="55" xfId="0" applyNumberFormat="1" applyFont="1" applyBorder="1" applyAlignment="1">
      <alignment horizontal="center" vertical="center"/>
    </xf>
    <xf numFmtId="179" fontId="8" fillId="0" borderId="13" xfId="0" applyNumberFormat="1" applyFont="1" applyBorder="1" applyAlignment="1">
      <alignment horizontal="center" vertical="center"/>
    </xf>
    <xf numFmtId="179" fontId="8" fillId="0" borderId="3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9" fontId="10" fillId="0" borderId="55" xfId="0" applyNumberFormat="1" applyFont="1" applyBorder="1" applyAlignment="1">
      <alignment horizontal="center" vertical="center"/>
    </xf>
    <xf numFmtId="179" fontId="10" fillId="0" borderId="13" xfId="0" applyNumberFormat="1" applyFont="1" applyBorder="1" applyAlignment="1">
      <alignment horizontal="center" vertical="center"/>
    </xf>
    <xf numFmtId="179" fontId="10" fillId="0" borderId="3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0" fontId="20" fillId="0" borderId="52" xfId="0" applyFont="1" applyBorder="1" applyAlignment="1">
      <alignment horizontal="left" vertical="center" indent="1"/>
    </xf>
    <xf numFmtId="0" fontId="20" fillId="0" borderId="53" xfId="0" applyFont="1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5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0" fillId="0" borderId="58" xfId="0" applyBorder="1" applyAlignment="1">
      <alignment horizontal="right" vertical="center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22" fillId="0" borderId="10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/>
    </xf>
    <xf numFmtId="0" fontId="22" fillId="0" borderId="1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1</xdr:row>
      <xdr:rowOff>219075</xdr:rowOff>
    </xdr:from>
    <xdr:to>
      <xdr:col>6</xdr:col>
      <xdr:colOff>93367</xdr:colOff>
      <xdr:row>5</xdr:row>
      <xdr:rowOff>180336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A9DF7A5-931C-44C0-A679-DAC4971E7C84}"/>
            </a:ext>
          </a:extLst>
        </xdr:cNvPr>
        <xdr:cNvSpPr/>
      </xdr:nvSpPr>
      <xdr:spPr>
        <a:xfrm>
          <a:off x="1150867" y="525532"/>
          <a:ext cx="1800000" cy="1800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36</xdr:col>
      <xdr:colOff>233457</xdr:colOff>
      <xdr:row>28</xdr:row>
      <xdr:rowOff>0</xdr:rowOff>
    </xdr:from>
    <xdr:to>
      <xdr:col>36</xdr:col>
      <xdr:colOff>233457</xdr:colOff>
      <xdr:row>29</xdr:row>
      <xdr:rowOff>441609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82EC13F-623A-4816-B7DC-71D27F80E2EA}"/>
            </a:ext>
          </a:extLst>
        </xdr:cNvPr>
        <xdr:cNvCxnSpPr/>
      </xdr:nvCxnSpPr>
      <xdr:spPr>
        <a:xfrm>
          <a:off x="18346832" y="12684125"/>
          <a:ext cx="0" cy="901984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251387</xdr:colOff>
      <xdr:row>28</xdr:row>
      <xdr:rowOff>6723</xdr:rowOff>
    </xdr:from>
    <xdr:to>
      <xdr:col>39</xdr:col>
      <xdr:colOff>251387</xdr:colOff>
      <xdr:row>29</xdr:row>
      <xdr:rowOff>446896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BE8E130-C917-489A-AB59-4DB7A34880F2}"/>
            </a:ext>
          </a:extLst>
        </xdr:cNvPr>
        <xdr:cNvCxnSpPr/>
      </xdr:nvCxnSpPr>
      <xdr:spPr>
        <a:xfrm>
          <a:off x="19888762" y="12690848"/>
          <a:ext cx="0" cy="900548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view="pageBreakPreview" topLeftCell="A37" zoomScale="85" zoomScaleNormal="85" zoomScaleSheetLayoutView="85" workbookViewId="0">
      <selection activeCell="C28" sqref="C28:G28"/>
    </sheetView>
  </sheetViews>
  <sheetFormatPr defaultRowHeight="33" customHeight="1" x14ac:dyDescent="0.4"/>
  <cols>
    <col min="2" max="2" width="45.125" style="9" customWidth="1"/>
    <col min="3" max="3" width="20.125" style="8" bestFit="1" customWidth="1"/>
    <col min="4" max="4" width="4.125" style="8" bestFit="1" customWidth="1"/>
    <col min="5" max="5" width="14.625" customWidth="1"/>
    <col min="6" max="6" width="4.125" bestFit="1" customWidth="1"/>
    <col min="7" max="7" width="14.625" style="1" customWidth="1"/>
    <col min="15" max="15" width="37.875" customWidth="1"/>
  </cols>
  <sheetData>
    <row r="1" spans="1:10" s="10" customFormat="1" ht="33" customHeight="1" x14ac:dyDescent="0.4">
      <c r="B1" s="46" t="s">
        <v>113</v>
      </c>
      <c r="C1" s="8"/>
      <c r="D1" s="8"/>
      <c r="G1" s="1"/>
    </row>
    <row r="2" spans="1:10" s="10" customFormat="1" ht="33" customHeight="1" thickBot="1" x14ac:dyDescent="0.45">
      <c r="A2" s="5"/>
      <c r="B2" s="47" t="s">
        <v>117</v>
      </c>
      <c r="C2" s="47"/>
      <c r="D2" s="47"/>
      <c r="E2" s="47"/>
      <c r="F2" s="47"/>
      <c r="G2" s="47"/>
      <c r="H2" s="5"/>
      <c r="I2" s="5"/>
    </row>
    <row r="3" spans="1:10" ht="33" customHeight="1" thickBot="1" x14ac:dyDescent="0.45">
      <c r="B3" s="56" t="s">
        <v>15</v>
      </c>
      <c r="C3" s="87" t="s">
        <v>14</v>
      </c>
      <c r="D3" s="87"/>
      <c r="E3" s="87"/>
      <c r="F3" s="87"/>
      <c r="G3" s="87"/>
    </row>
    <row r="4" spans="1:10" ht="33" customHeight="1" x14ac:dyDescent="0.4">
      <c r="A4" s="88"/>
      <c r="B4" s="55" t="s">
        <v>10</v>
      </c>
      <c r="C4" s="95">
        <v>44864</v>
      </c>
      <c r="D4" s="95"/>
      <c r="E4" s="95"/>
      <c r="F4" s="95"/>
      <c r="G4" s="95"/>
      <c r="H4" s="9"/>
      <c r="I4" s="9"/>
      <c r="J4" s="9"/>
    </row>
    <row r="5" spans="1:10" ht="33" customHeight="1" x14ac:dyDescent="0.4">
      <c r="A5" s="88"/>
      <c r="B5" s="48" t="s">
        <v>11</v>
      </c>
      <c r="C5" s="96" t="s">
        <v>119</v>
      </c>
      <c r="D5" s="96"/>
      <c r="E5" s="96"/>
      <c r="F5" s="96"/>
      <c r="G5" s="96"/>
      <c r="H5" s="9"/>
      <c r="I5" s="9"/>
      <c r="J5" s="9"/>
    </row>
    <row r="6" spans="1:10" ht="33.75" customHeight="1" x14ac:dyDescent="0.4">
      <c r="A6" s="88"/>
      <c r="B6" s="48" t="s">
        <v>96</v>
      </c>
      <c r="C6" s="77" t="s">
        <v>122</v>
      </c>
      <c r="D6" s="77"/>
      <c r="E6" s="77"/>
      <c r="F6" s="77"/>
      <c r="G6" s="77"/>
      <c r="H6" s="9"/>
      <c r="I6" s="9"/>
      <c r="J6" s="9"/>
    </row>
    <row r="7" spans="1:10" ht="33" customHeight="1" x14ac:dyDescent="0.4">
      <c r="A7" s="88"/>
      <c r="B7" s="48" t="s">
        <v>4</v>
      </c>
      <c r="C7" s="77" t="s">
        <v>123</v>
      </c>
      <c r="D7" s="77"/>
      <c r="E7" s="77"/>
      <c r="F7" s="77"/>
      <c r="G7" s="77"/>
      <c r="H7" s="9"/>
      <c r="I7" s="9"/>
      <c r="J7" s="9"/>
    </row>
    <row r="8" spans="1:10" ht="33" customHeight="1" x14ac:dyDescent="0.4">
      <c r="A8" s="88"/>
      <c r="B8" s="48" t="s">
        <v>97</v>
      </c>
      <c r="C8" s="75" t="s">
        <v>131</v>
      </c>
      <c r="D8" s="75"/>
      <c r="E8" s="75"/>
      <c r="F8" s="75"/>
      <c r="G8" s="75"/>
      <c r="H8" s="9"/>
      <c r="I8" s="9"/>
      <c r="J8" s="9"/>
    </row>
    <row r="9" spans="1:10" ht="33" customHeight="1" x14ac:dyDescent="0.4">
      <c r="A9" s="88"/>
      <c r="B9" s="48" t="s">
        <v>12</v>
      </c>
      <c r="C9" s="97">
        <v>5123456</v>
      </c>
      <c r="D9" s="97"/>
      <c r="E9" s="97"/>
      <c r="F9" s="97"/>
      <c r="G9" s="97"/>
      <c r="H9" s="9"/>
      <c r="I9" s="9"/>
      <c r="J9" s="9"/>
    </row>
    <row r="10" spans="1:10" s="10" customFormat="1" ht="33" customHeight="1" x14ac:dyDescent="0.4">
      <c r="A10" s="29"/>
      <c r="B10" s="48" t="s">
        <v>98</v>
      </c>
      <c r="C10" s="97"/>
      <c r="D10" s="97"/>
      <c r="E10" s="97"/>
      <c r="F10" s="97"/>
      <c r="G10" s="97"/>
      <c r="H10" s="9"/>
      <c r="I10" s="9"/>
      <c r="J10" s="9"/>
    </row>
    <row r="11" spans="1:10" ht="33" customHeight="1" x14ac:dyDescent="0.4">
      <c r="B11" s="49" t="s">
        <v>16</v>
      </c>
      <c r="C11" s="77" t="s">
        <v>128</v>
      </c>
      <c r="D11" s="77"/>
      <c r="E11" s="77"/>
      <c r="F11" s="77"/>
      <c r="G11" s="77"/>
      <c r="H11" s="9"/>
      <c r="I11" s="9"/>
      <c r="J11" s="9"/>
    </row>
    <row r="12" spans="1:10" ht="33" customHeight="1" x14ac:dyDescent="0.4">
      <c r="B12" s="49" t="s">
        <v>17</v>
      </c>
      <c r="C12" s="77" t="s">
        <v>129</v>
      </c>
      <c r="D12" s="77"/>
      <c r="E12" s="77"/>
      <c r="F12" s="77"/>
      <c r="G12" s="77"/>
      <c r="H12" s="9"/>
      <c r="I12" s="9"/>
      <c r="J12" s="9"/>
    </row>
    <row r="13" spans="1:10" ht="33" customHeight="1" thickBot="1" x14ac:dyDescent="0.45">
      <c r="B13" s="53" t="s">
        <v>18</v>
      </c>
      <c r="C13" s="54" t="s">
        <v>130</v>
      </c>
      <c r="D13" s="50" t="s">
        <v>13</v>
      </c>
      <c r="E13" s="51">
        <v>323</v>
      </c>
      <c r="F13" s="50" t="s">
        <v>13</v>
      </c>
      <c r="G13" s="52">
        <v>1111</v>
      </c>
      <c r="H13" s="9"/>
      <c r="I13" s="9"/>
      <c r="J13" s="9"/>
    </row>
    <row r="14" spans="1:10" s="10" customFormat="1" ht="33" customHeight="1" thickBot="1" x14ac:dyDescent="0.45">
      <c r="A14" s="5"/>
      <c r="B14" s="47" t="s">
        <v>118</v>
      </c>
      <c r="C14" s="33"/>
      <c r="D14" s="33"/>
      <c r="E14" s="33"/>
      <c r="F14" s="33"/>
      <c r="G14" s="33"/>
      <c r="H14" s="31"/>
      <c r="I14" s="31"/>
      <c r="J14" s="9"/>
    </row>
    <row r="15" spans="1:10" s="10" customFormat="1" ht="33" customHeight="1" thickBot="1" x14ac:dyDescent="0.45">
      <c r="B15" s="56" t="s">
        <v>15</v>
      </c>
      <c r="C15" s="87" t="s">
        <v>14</v>
      </c>
      <c r="D15" s="87"/>
      <c r="E15" s="87"/>
      <c r="F15" s="87"/>
      <c r="G15" s="87"/>
      <c r="H15" s="98"/>
      <c r="I15" s="98"/>
      <c r="J15" s="98"/>
    </row>
    <row r="16" spans="1:10" s="10" customFormat="1" ht="33" customHeight="1" x14ac:dyDescent="0.4">
      <c r="B16" s="57" t="s">
        <v>20</v>
      </c>
      <c r="C16" s="76" t="s">
        <v>124</v>
      </c>
      <c r="D16" s="76"/>
      <c r="E16" s="76"/>
      <c r="F16" s="76"/>
      <c r="G16" s="76"/>
      <c r="H16" s="76"/>
      <c r="I16" s="76"/>
      <c r="J16" s="76"/>
    </row>
    <row r="17" spans="1:15" s="10" customFormat="1" ht="33" customHeight="1" x14ac:dyDescent="0.4">
      <c r="B17" s="49" t="s">
        <v>21</v>
      </c>
      <c r="C17" s="77" t="s">
        <v>125</v>
      </c>
      <c r="D17" s="77"/>
      <c r="E17" s="77"/>
      <c r="F17" s="77"/>
      <c r="G17" s="77"/>
      <c r="H17" s="77"/>
      <c r="I17" s="77"/>
      <c r="J17" s="77"/>
    </row>
    <row r="18" spans="1:15" s="10" customFormat="1" ht="33" customHeight="1" x14ac:dyDescent="0.4">
      <c r="B18" s="49" t="s">
        <v>22</v>
      </c>
      <c r="C18" s="78">
        <v>18354</v>
      </c>
      <c r="D18" s="78"/>
      <c r="E18" s="78"/>
      <c r="F18" s="78"/>
      <c r="G18" s="78"/>
      <c r="H18" s="78"/>
      <c r="I18" s="78"/>
      <c r="J18" s="78"/>
    </row>
    <row r="19" spans="1:15" s="10" customFormat="1" ht="33" customHeight="1" x14ac:dyDescent="0.4">
      <c r="B19" s="49" t="s">
        <v>47</v>
      </c>
      <c r="C19" s="75" t="s">
        <v>132</v>
      </c>
      <c r="D19" s="75"/>
      <c r="E19" s="75"/>
      <c r="F19" s="75"/>
      <c r="G19" s="75"/>
      <c r="H19" s="75"/>
      <c r="I19" s="75"/>
      <c r="J19" s="75"/>
    </row>
    <row r="20" spans="1:15" s="10" customFormat="1" ht="33" customHeight="1" x14ac:dyDescent="0.4">
      <c r="B20" s="49" t="s">
        <v>23</v>
      </c>
      <c r="C20" s="77" t="s">
        <v>126</v>
      </c>
      <c r="D20" s="77"/>
      <c r="E20" s="77"/>
      <c r="F20" s="77"/>
      <c r="G20" s="77"/>
      <c r="H20" s="77"/>
      <c r="I20" s="77"/>
      <c r="J20" s="77"/>
    </row>
    <row r="21" spans="1:15" s="10" customFormat="1" ht="33" customHeight="1" x14ac:dyDescent="0.4">
      <c r="B21" s="49" t="s">
        <v>80</v>
      </c>
      <c r="C21" s="77" t="s">
        <v>133</v>
      </c>
      <c r="D21" s="77"/>
      <c r="E21" s="77"/>
      <c r="F21" s="77"/>
      <c r="G21" s="77"/>
      <c r="H21" s="77"/>
      <c r="I21" s="77"/>
      <c r="J21" s="77"/>
    </row>
    <row r="22" spans="1:15" s="10" customFormat="1" ht="33" customHeight="1" x14ac:dyDescent="0.4">
      <c r="B22" s="49" t="s">
        <v>81</v>
      </c>
      <c r="C22" s="89">
        <v>100000</v>
      </c>
      <c r="D22" s="89"/>
      <c r="E22" s="89"/>
      <c r="F22" s="89"/>
      <c r="G22" s="89"/>
      <c r="H22" s="89"/>
      <c r="I22" s="89"/>
      <c r="J22" s="89"/>
    </row>
    <row r="23" spans="1:15" s="10" customFormat="1" ht="33" customHeight="1" x14ac:dyDescent="0.4">
      <c r="B23" s="99" t="s">
        <v>82</v>
      </c>
      <c r="C23" s="45" t="s">
        <v>102</v>
      </c>
      <c r="D23" s="90" t="s">
        <v>83</v>
      </c>
      <c r="E23" s="90"/>
      <c r="F23" s="91" t="s">
        <v>120</v>
      </c>
      <c r="G23" s="92"/>
      <c r="H23" s="93" t="s">
        <v>84</v>
      </c>
      <c r="I23" s="93"/>
      <c r="J23" s="94"/>
    </row>
    <row r="24" spans="1:15" s="10" customFormat="1" ht="33" customHeight="1" x14ac:dyDescent="0.4">
      <c r="B24" s="100"/>
      <c r="C24" s="85">
        <v>50000</v>
      </c>
      <c r="D24" s="85"/>
      <c r="E24" s="85"/>
      <c r="F24" s="85"/>
      <c r="G24" s="85"/>
      <c r="H24" s="85"/>
      <c r="I24" s="85"/>
      <c r="J24" s="86"/>
    </row>
    <row r="25" spans="1:15" s="10" customFormat="1" ht="33" customHeight="1" thickBot="1" x14ac:dyDescent="0.45">
      <c r="B25" s="99" t="s">
        <v>85</v>
      </c>
      <c r="C25" s="45" t="s">
        <v>121</v>
      </c>
      <c r="D25" s="90" t="s">
        <v>83</v>
      </c>
      <c r="E25" s="90"/>
      <c r="F25" s="91" t="s">
        <v>103</v>
      </c>
      <c r="G25" s="92"/>
      <c r="H25" s="101" t="s">
        <v>84</v>
      </c>
      <c r="I25" s="101"/>
      <c r="J25" s="102"/>
    </row>
    <row r="26" spans="1:15" s="10" customFormat="1" ht="33" customHeight="1" x14ac:dyDescent="0.4">
      <c r="B26" s="100"/>
      <c r="C26" s="79">
        <f>C22-C24</f>
        <v>50000</v>
      </c>
      <c r="D26" s="80"/>
      <c r="E26" s="80"/>
      <c r="F26" s="80"/>
      <c r="G26" s="81"/>
      <c r="H26" s="58"/>
      <c r="I26" s="58"/>
      <c r="J26" s="58"/>
    </row>
    <row r="27" spans="1:15" s="10" customFormat="1" ht="33" customHeight="1" x14ac:dyDescent="0.4">
      <c r="B27" s="48" t="s">
        <v>86</v>
      </c>
      <c r="C27" s="82">
        <v>44854</v>
      </c>
      <c r="D27" s="83"/>
      <c r="E27" s="83"/>
      <c r="F27" s="83"/>
      <c r="G27" s="84"/>
      <c r="H27" s="32"/>
      <c r="I27" s="32"/>
      <c r="J27" s="32"/>
    </row>
    <row r="28" spans="1:15" s="10" customFormat="1" ht="33" customHeight="1" x14ac:dyDescent="0.4">
      <c r="B28" s="48" t="s">
        <v>91</v>
      </c>
      <c r="C28" s="72" t="s">
        <v>116</v>
      </c>
      <c r="D28" s="73"/>
      <c r="E28" s="73"/>
      <c r="F28" s="73"/>
      <c r="G28" s="74"/>
      <c r="H28" s="9"/>
      <c r="I28" s="9"/>
      <c r="J28" s="9"/>
      <c r="O28" s="19" t="s">
        <v>114</v>
      </c>
    </row>
    <row r="29" spans="1:15" s="10" customFormat="1" ht="33" customHeight="1" x14ac:dyDescent="0.4">
      <c r="B29" s="48" t="s">
        <v>87</v>
      </c>
      <c r="C29" s="72"/>
      <c r="D29" s="73"/>
      <c r="E29" s="73"/>
      <c r="F29" s="73"/>
      <c r="G29" s="74"/>
      <c r="H29" s="9"/>
      <c r="I29" s="9"/>
      <c r="J29" s="9"/>
      <c r="O29" s="20" t="s">
        <v>35</v>
      </c>
    </row>
    <row r="30" spans="1:15" s="10" customFormat="1" ht="33" customHeight="1" thickBot="1" x14ac:dyDescent="0.45">
      <c r="B30" s="59" t="s">
        <v>92</v>
      </c>
      <c r="C30" s="104" t="s">
        <v>127</v>
      </c>
      <c r="D30" s="105"/>
      <c r="E30" s="105"/>
      <c r="F30" s="105"/>
      <c r="G30" s="106"/>
      <c r="H30" s="9"/>
      <c r="I30" s="9"/>
      <c r="J30" s="9"/>
      <c r="O30" s="20" t="s">
        <v>36</v>
      </c>
    </row>
    <row r="31" spans="1:15" s="10" customFormat="1" ht="33" customHeight="1" thickBot="1" x14ac:dyDescent="0.45">
      <c r="A31" s="5"/>
      <c r="B31" s="47" t="s">
        <v>95</v>
      </c>
      <c r="C31" s="33"/>
      <c r="D31" s="33"/>
      <c r="E31" s="33"/>
      <c r="F31" s="33"/>
      <c r="G31" s="33"/>
      <c r="H31" s="31"/>
      <c r="I31" s="31"/>
      <c r="J31" s="9"/>
      <c r="O31" s="20" t="s">
        <v>32</v>
      </c>
    </row>
    <row r="32" spans="1:15" s="10" customFormat="1" ht="33" customHeight="1" thickBot="1" x14ac:dyDescent="0.45">
      <c r="B32" s="56" t="s">
        <v>15</v>
      </c>
      <c r="C32" s="87" t="s">
        <v>14</v>
      </c>
      <c r="D32" s="87"/>
      <c r="E32" s="87"/>
      <c r="F32" s="87"/>
      <c r="G32" s="87"/>
      <c r="H32" s="98"/>
      <c r="I32" s="98"/>
      <c r="J32" s="98"/>
      <c r="O32" s="20" t="s">
        <v>33</v>
      </c>
    </row>
    <row r="33" spans="1:15" s="10" customFormat="1" ht="33" customHeight="1" thickBot="1" x14ac:dyDescent="0.45">
      <c r="B33" s="60" t="s">
        <v>11</v>
      </c>
      <c r="C33" s="112"/>
      <c r="D33" s="112"/>
      <c r="E33" s="112"/>
      <c r="F33" s="112"/>
      <c r="G33" s="112"/>
      <c r="H33" s="113"/>
      <c r="I33" s="113"/>
      <c r="J33" s="113"/>
      <c r="O33" s="21" t="s">
        <v>37</v>
      </c>
    </row>
    <row r="34" spans="1:15" s="10" customFormat="1" ht="33.75" customHeight="1" x14ac:dyDescent="0.4">
      <c r="B34" s="48" t="s">
        <v>99</v>
      </c>
      <c r="C34" s="103"/>
      <c r="D34" s="103"/>
      <c r="E34" s="103"/>
      <c r="F34" s="103"/>
      <c r="G34" s="103"/>
      <c r="H34" s="103"/>
      <c r="I34" s="103"/>
      <c r="J34" s="103"/>
    </row>
    <row r="35" spans="1:15" s="10" customFormat="1" ht="33.75" customHeight="1" x14ac:dyDescent="0.4">
      <c r="B35" s="48" t="s">
        <v>96</v>
      </c>
      <c r="C35" s="77"/>
      <c r="D35" s="77"/>
      <c r="E35" s="77"/>
      <c r="F35" s="77"/>
      <c r="G35" s="77"/>
      <c r="H35" s="114"/>
      <c r="I35" s="114"/>
      <c r="J35" s="114"/>
      <c r="O35" s="22" t="s">
        <v>115</v>
      </c>
    </row>
    <row r="36" spans="1:15" s="10" customFormat="1" ht="33" customHeight="1" x14ac:dyDescent="0.4">
      <c r="B36" s="48" t="s">
        <v>99</v>
      </c>
      <c r="C36" s="103"/>
      <c r="D36" s="103"/>
      <c r="E36" s="103"/>
      <c r="F36" s="103"/>
      <c r="G36" s="103"/>
      <c r="H36" s="103"/>
      <c r="I36" s="103"/>
      <c r="J36" s="103"/>
      <c r="O36" s="23"/>
    </row>
    <row r="37" spans="1:15" s="10" customFormat="1" ht="33" customHeight="1" x14ac:dyDescent="0.4">
      <c r="B37" s="48" t="s">
        <v>4</v>
      </c>
      <c r="C37" s="77"/>
      <c r="D37" s="77"/>
      <c r="E37" s="77"/>
      <c r="F37" s="77"/>
      <c r="G37" s="77"/>
      <c r="H37" s="114"/>
      <c r="I37" s="114"/>
      <c r="J37" s="114"/>
      <c r="O37" s="24"/>
    </row>
    <row r="38" spans="1:15" s="10" customFormat="1" ht="33" customHeight="1" x14ac:dyDescent="0.4">
      <c r="B38" s="48" t="s">
        <v>12</v>
      </c>
      <c r="C38" s="97"/>
      <c r="D38" s="97"/>
      <c r="E38" s="97"/>
      <c r="F38" s="97"/>
      <c r="G38" s="97"/>
      <c r="H38" s="114"/>
      <c r="I38" s="114"/>
      <c r="J38" s="114"/>
      <c r="O38" s="24"/>
    </row>
    <row r="39" spans="1:15" s="10" customFormat="1" ht="33" customHeight="1" x14ac:dyDescent="0.4">
      <c r="B39" s="48" t="s">
        <v>97</v>
      </c>
      <c r="C39" s="97"/>
      <c r="D39" s="97"/>
      <c r="E39" s="97"/>
      <c r="F39" s="97"/>
      <c r="G39" s="97"/>
      <c r="H39" s="114"/>
      <c r="I39" s="114"/>
      <c r="J39" s="114"/>
      <c r="O39" s="23"/>
    </row>
    <row r="40" spans="1:15" s="10" customFormat="1" ht="33" customHeight="1" thickBot="1" x14ac:dyDescent="0.45">
      <c r="B40" s="49" t="s">
        <v>16</v>
      </c>
      <c r="C40" s="77"/>
      <c r="D40" s="77"/>
      <c r="E40" s="77"/>
      <c r="F40" s="77"/>
      <c r="G40" s="77"/>
      <c r="H40" s="114"/>
      <c r="I40" s="114"/>
      <c r="J40" s="114"/>
      <c r="O40" s="25"/>
    </row>
    <row r="41" spans="1:15" s="10" customFormat="1" ht="33" customHeight="1" thickBot="1" x14ac:dyDescent="0.45">
      <c r="B41" s="49" t="s">
        <v>17</v>
      </c>
      <c r="C41" s="77"/>
      <c r="D41" s="77"/>
      <c r="E41" s="77"/>
      <c r="F41" s="77"/>
      <c r="G41" s="77"/>
      <c r="H41" s="115"/>
      <c r="I41" s="115"/>
      <c r="J41" s="115"/>
    </row>
    <row r="42" spans="1:15" s="10" customFormat="1" ht="33" customHeight="1" x14ac:dyDescent="0.4">
      <c r="B42" s="49" t="s">
        <v>18</v>
      </c>
      <c r="C42" s="61"/>
      <c r="D42" s="34" t="s">
        <v>13</v>
      </c>
      <c r="E42" s="30"/>
      <c r="F42" s="34" t="s">
        <v>13</v>
      </c>
      <c r="G42" s="62"/>
      <c r="H42" s="64"/>
      <c r="I42" s="65"/>
      <c r="J42" s="65"/>
      <c r="O42" s="27"/>
    </row>
    <row r="43" spans="1:15" s="10" customFormat="1" ht="33" customHeight="1" x14ac:dyDescent="0.4">
      <c r="B43" s="49" t="s">
        <v>100</v>
      </c>
      <c r="C43" s="119"/>
      <c r="D43" s="77"/>
      <c r="E43" s="77"/>
      <c r="F43" s="77"/>
      <c r="G43" s="77"/>
      <c r="H43" s="9"/>
      <c r="I43" s="9"/>
      <c r="J43" s="9"/>
      <c r="O43" s="26"/>
    </row>
    <row r="44" spans="1:15" s="10" customFormat="1" ht="33" customHeight="1" thickBot="1" x14ac:dyDescent="0.45">
      <c r="B44" s="53" t="s">
        <v>101</v>
      </c>
      <c r="C44" s="54"/>
      <c r="D44" s="63"/>
      <c r="E44" s="120" t="s">
        <v>83</v>
      </c>
      <c r="F44" s="121"/>
      <c r="G44" s="122"/>
      <c r="H44" s="9"/>
      <c r="I44" s="9"/>
      <c r="J44" s="9"/>
      <c r="O44" s="28"/>
    </row>
    <row r="45" spans="1:15" s="10" customFormat="1" ht="33" customHeight="1" thickBot="1" x14ac:dyDescent="0.45">
      <c r="A45" s="5"/>
      <c r="B45" s="47" t="s">
        <v>104</v>
      </c>
      <c r="C45" s="33"/>
      <c r="D45" s="33"/>
      <c r="E45" s="33"/>
      <c r="F45" s="33"/>
      <c r="G45" s="33"/>
      <c r="H45" s="31"/>
      <c r="I45" s="31"/>
      <c r="J45" s="9"/>
    </row>
    <row r="46" spans="1:15" s="10" customFormat="1" ht="33" customHeight="1" thickBot="1" x14ac:dyDescent="0.45">
      <c r="B46" s="56" t="s">
        <v>15</v>
      </c>
      <c r="C46" s="87" t="s">
        <v>14</v>
      </c>
      <c r="D46" s="87"/>
      <c r="E46" s="87"/>
      <c r="F46" s="87"/>
      <c r="G46" s="87"/>
    </row>
    <row r="47" spans="1:15" s="10" customFormat="1" ht="33" customHeight="1" x14ac:dyDescent="0.4">
      <c r="B47" s="60" t="s">
        <v>105</v>
      </c>
      <c r="C47" s="116"/>
      <c r="D47" s="116"/>
      <c r="E47" s="116"/>
      <c r="F47" s="116"/>
      <c r="G47" s="117"/>
      <c r="H47" s="9"/>
      <c r="I47" s="9"/>
      <c r="J47" s="9"/>
    </row>
    <row r="48" spans="1:15" s="10" customFormat="1" ht="60" customHeight="1" x14ac:dyDescent="0.4">
      <c r="B48" s="66" t="s">
        <v>106</v>
      </c>
      <c r="C48" s="83"/>
      <c r="D48" s="83"/>
      <c r="E48" s="83"/>
      <c r="F48" s="83"/>
      <c r="G48" s="84"/>
      <c r="H48" s="9"/>
      <c r="I48" s="9"/>
      <c r="J48" s="9"/>
    </row>
    <row r="49" spans="2:10" s="10" customFormat="1" ht="60" customHeight="1" x14ac:dyDescent="0.4">
      <c r="B49" s="67" t="s">
        <v>108</v>
      </c>
      <c r="C49" s="118"/>
      <c r="D49" s="73"/>
      <c r="E49" s="73"/>
      <c r="F49" s="73"/>
      <c r="G49" s="74"/>
      <c r="H49" s="9"/>
      <c r="I49" s="9"/>
      <c r="J49" s="9"/>
    </row>
    <row r="50" spans="2:10" s="10" customFormat="1" ht="60" customHeight="1" x14ac:dyDescent="0.4">
      <c r="B50" s="67" t="s">
        <v>109</v>
      </c>
      <c r="C50" s="118"/>
      <c r="D50" s="73"/>
      <c r="E50" s="73"/>
      <c r="F50" s="73"/>
      <c r="G50" s="74"/>
      <c r="H50" s="9"/>
      <c r="I50" s="9"/>
      <c r="J50" s="9"/>
    </row>
    <row r="51" spans="2:10" s="10" customFormat="1" ht="33" customHeight="1" x14ac:dyDescent="0.4">
      <c r="B51" s="49" t="s">
        <v>107</v>
      </c>
      <c r="C51" s="61"/>
      <c r="D51" s="5"/>
      <c r="E51" s="109" t="s">
        <v>111</v>
      </c>
      <c r="F51" s="110"/>
      <c r="G51" s="111"/>
      <c r="H51" s="9"/>
      <c r="I51" s="9"/>
      <c r="J51" s="9"/>
    </row>
    <row r="52" spans="2:10" s="10" customFormat="1" ht="33" customHeight="1" thickBot="1" x14ac:dyDescent="0.45">
      <c r="B52" s="68" t="s">
        <v>110</v>
      </c>
      <c r="C52" s="107"/>
      <c r="D52" s="107"/>
      <c r="E52" s="107"/>
      <c r="F52" s="107"/>
      <c r="G52" s="108"/>
      <c r="H52" s="9"/>
      <c r="I52" s="9"/>
      <c r="J52" s="9"/>
    </row>
  </sheetData>
  <sheetProtection sheet="1" selectLockedCells="1"/>
  <mergeCells count="52">
    <mergeCell ref="C52:G52"/>
    <mergeCell ref="E51:G51"/>
    <mergeCell ref="C33:J33"/>
    <mergeCell ref="C35:J35"/>
    <mergeCell ref="C37:J37"/>
    <mergeCell ref="C38:J38"/>
    <mergeCell ref="C39:J39"/>
    <mergeCell ref="C40:J40"/>
    <mergeCell ref="C41:J41"/>
    <mergeCell ref="C46:G46"/>
    <mergeCell ref="C47:G47"/>
    <mergeCell ref="C48:G48"/>
    <mergeCell ref="C49:G49"/>
    <mergeCell ref="C50:G50"/>
    <mergeCell ref="C43:G43"/>
    <mergeCell ref="E44:G44"/>
    <mergeCell ref="C34:J34"/>
    <mergeCell ref="C36:J36"/>
    <mergeCell ref="C32:J32"/>
    <mergeCell ref="C29:G29"/>
    <mergeCell ref="C30:G30"/>
    <mergeCell ref="B23:B24"/>
    <mergeCell ref="B25:B26"/>
    <mergeCell ref="D25:E25"/>
    <mergeCell ref="F25:G25"/>
    <mergeCell ref="H25:J25"/>
    <mergeCell ref="C3:G3"/>
    <mergeCell ref="A4:A9"/>
    <mergeCell ref="C22:J22"/>
    <mergeCell ref="D23:E23"/>
    <mergeCell ref="F23:G23"/>
    <mergeCell ref="H23:J23"/>
    <mergeCell ref="C6:G6"/>
    <mergeCell ref="C4:G4"/>
    <mergeCell ref="C5:G5"/>
    <mergeCell ref="C7:G7"/>
    <mergeCell ref="C8:G8"/>
    <mergeCell ref="C9:G9"/>
    <mergeCell ref="C11:G11"/>
    <mergeCell ref="C12:G12"/>
    <mergeCell ref="C10:G10"/>
    <mergeCell ref="C15:J15"/>
    <mergeCell ref="C28:G28"/>
    <mergeCell ref="C19:J19"/>
    <mergeCell ref="C16:J16"/>
    <mergeCell ref="C17:J17"/>
    <mergeCell ref="C18:J18"/>
    <mergeCell ref="C20:J20"/>
    <mergeCell ref="C21:J21"/>
    <mergeCell ref="C26:G26"/>
    <mergeCell ref="C27:G27"/>
    <mergeCell ref="C24:J24"/>
  </mergeCells>
  <phoneticPr fontId="1"/>
  <dataValidations count="9">
    <dataValidation imeMode="fullKatakana" allowBlank="1" showInputMessage="1" showErrorMessage="1" sqref="C16:J16"/>
    <dataValidation imeMode="hiragana" allowBlank="1" showInputMessage="1" showErrorMessage="1" sqref="C6:G7 C17:J19 C34:C38 D23 D20:J21 H23 C20:C22 C26 D25 H25 C10:G12 D35:G38 C40:G41 C24"/>
    <dataValidation imeMode="halfAlpha" allowBlank="1" showInputMessage="1" showErrorMessage="1" sqref="C5:G5 C18:J19 E13 G13 C13 C42:C43 C33:G34 C38:G39 E42 G42 C8:G9 E44 C49:C50"/>
    <dataValidation imeMode="fullAlpha" allowBlank="1" showInputMessage="1" showErrorMessage="1" sqref="C27:G27 C47:G48 C52:G52"/>
    <dataValidation type="list" imeMode="halfAlpha" allowBlank="1" showInputMessage="1" showErrorMessage="1" sqref="C44 C51">
      <formula1>"６,７,８,９,１０,１１,１２,１,２,３,４,５"</formula1>
    </dataValidation>
    <dataValidation type="list" imeMode="halfAlpha" showErrorMessage="1" sqref="F25:G25 F23:G23 C25 C23">
      <formula1>",　,06,07,08,09,10,11,12,01,02,03,04,05"</formula1>
    </dataValidation>
    <dataValidation type="list" allowBlank="1" showInputMessage="1" showErrorMessage="1" sqref="C28:G28">
      <formula1>"１　退　　職,２　転　　勤,３　休　　職,４　長期欠勤,５　育児休業,６　死　　亡,７　.その他"</formula1>
    </dataValidation>
    <dataValidation type="list" allowBlank="1" showInputMessage="1" showErrorMessage="1" sqref="C29:G29">
      <formula1>"ａ.総受給者が2名以下,ｂ.他事業所で特別徴収,ｃ.均等割非課税基準所得以下,ｄ.給与から税額が引ききれない,ｅ.給与の支払が不定期,ｆ.事業専従者"</formula1>
    </dataValidation>
    <dataValidation type="list" allowBlank="1" showInputMessage="1" showErrorMessage="1" sqref="C30:G30">
      <formula1>"１　特別徴収継続,２　一括徴収,３　普通徴収(本人納付)"</formula1>
    </dataValidation>
  </dataValidation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Q32"/>
  <sheetViews>
    <sheetView showGridLines="0" tabSelected="1" view="pageBreakPreview" topLeftCell="B2" zoomScale="55" zoomScaleNormal="55" zoomScaleSheetLayoutView="55" workbookViewId="0">
      <pane xSplit="1" ySplit="2" topLeftCell="C19" activePane="bottomRight" state="frozen"/>
      <selection activeCell="B2" sqref="B2"/>
      <selection pane="topRight" activeCell="C2" sqref="C2"/>
      <selection pane="bottomLeft" activeCell="B4" sqref="B4"/>
      <selection pane="bottomRight" activeCell="AA26" sqref="AA26:AH26"/>
    </sheetView>
  </sheetViews>
  <sheetFormatPr defaultColWidth="4.375" defaultRowHeight="24" customHeight="1" x14ac:dyDescent="0.4"/>
  <cols>
    <col min="1" max="1" width="4.375" style="10"/>
    <col min="2" max="43" width="6.625" style="10" customWidth="1"/>
    <col min="44" max="57" width="4.375" style="10"/>
    <col min="58" max="58" width="4.375" style="10" customWidth="1"/>
    <col min="59" max="16384" width="4.375" style="10"/>
  </cols>
  <sheetData>
    <row r="2" spans="2:43" ht="36.75" customHeight="1" x14ac:dyDescent="0.4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345" t="s">
        <v>77</v>
      </c>
      <c r="P2" s="345"/>
      <c r="Q2" s="345"/>
      <c r="R2" s="345"/>
      <c r="S2" s="345"/>
      <c r="T2" s="345"/>
      <c r="U2" s="345" t="s">
        <v>76</v>
      </c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221" t="s">
        <v>26</v>
      </c>
      <c r="AG2" s="222"/>
      <c r="AH2" s="222"/>
      <c r="AI2" s="222"/>
      <c r="AJ2" s="225" t="s">
        <v>27</v>
      </c>
      <c r="AK2" s="226"/>
      <c r="AL2" s="226"/>
      <c r="AM2" s="226"/>
      <c r="AN2" s="226"/>
      <c r="AO2" s="226"/>
      <c r="AP2" s="226"/>
      <c r="AQ2" s="227"/>
    </row>
    <row r="3" spans="2:43" ht="36.75" customHeight="1" thickBot="1" x14ac:dyDescent="0.45">
      <c r="O3" s="345" t="s">
        <v>78</v>
      </c>
      <c r="P3" s="345"/>
      <c r="Q3" s="345"/>
      <c r="R3" s="345"/>
      <c r="S3" s="345"/>
      <c r="T3" s="345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223"/>
      <c r="AG3" s="224"/>
      <c r="AH3" s="224"/>
      <c r="AI3" s="224"/>
      <c r="AJ3" s="15"/>
      <c r="AK3" s="15"/>
      <c r="AL3" s="15"/>
      <c r="AM3" s="15"/>
      <c r="AN3" s="15"/>
      <c r="AO3" s="15"/>
      <c r="AP3" s="15"/>
      <c r="AQ3" s="15"/>
    </row>
    <row r="4" spans="2:43" ht="36" customHeight="1" x14ac:dyDescent="0.4">
      <c r="B4" s="2"/>
      <c r="C4" s="3"/>
      <c r="D4" s="3"/>
      <c r="E4" s="3"/>
      <c r="F4" s="3"/>
      <c r="G4" s="3"/>
      <c r="H4" s="3"/>
      <c r="I4" s="3"/>
      <c r="J4" s="3"/>
      <c r="K4" s="6"/>
      <c r="L4" s="177" t="s">
        <v>19</v>
      </c>
      <c r="M4" s="175" t="s">
        <v>9</v>
      </c>
      <c r="N4" s="179" t="s">
        <v>29</v>
      </c>
      <c r="O4" s="180"/>
      <c r="P4" s="11" t="str">
        <f>"〒"</f>
        <v>〒</v>
      </c>
      <c r="Q4" s="172" t="str">
        <f>IF(入力!C5="","",入力!C5)</f>
        <v>501-0434</v>
      </c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4"/>
      <c r="AF4" s="231" t="s">
        <v>5</v>
      </c>
      <c r="AG4" s="232"/>
      <c r="AH4" s="232"/>
      <c r="AI4" s="233"/>
      <c r="AJ4" s="228" t="str">
        <f>DBCS(IF(入力!C9="","",入力!C9))</f>
        <v>５１２３４５６</v>
      </c>
      <c r="AK4" s="229"/>
      <c r="AL4" s="229"/>
      <c r="AM4" s="229"/>
      <c r="AN4" s="229"/>
      <c r="AO4" s="229"/>
      <c r="AP4" s="229"/>
      <c r="AQ4" s="230"/>
    </row>
    <row r="5" spans="2:43" ht="36" customHeight="1" x14ac:dyDescent="0.4">
      <c r="B5" s="4"/>
      <c r="C5" s="5"/>
      <c r="D5" s="5"/>
      <c r="E5" s="5"/>
      <c r="F5" s="5"/>
      <c r="G5" s="5"/>
      <c r="H5" s="5"/>
      <c r="I5" s="5"/>
      <c r="J5" s="5"/>
      <c r="K5" s="7"/>
      <c r="L5" s="178"/>
      <c r="M5" s="176"/>
      <c r="N5" s="181"/>
      <c r="O5" s="182"/>
      <c r="P5" s="137" t="str">
        <f>IF(入力!C6="","",入力!C6)</f>
        <v>北方町北方○○番地</v>
      </c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8"/>
      <c r="AF5" s="234" t="s">
        <v>24</v>
      </c>
      <c r="AG5" s="235"/>
      <c r="AH5" s="235"/>
      <c r="AI5" s="236"/>
      <c r="AJ5" s="130" t="str">
        <f>DBCS(IF(入力!C10="","",入力!C10))</f>
        <v/>
      </c>
      <c r="AK5" s="130"/>
      <c r="AL5" s="130"/>
      <c r="AM5" s="130"/>
      <c r="AN5" s="130"/>
      <c r="AO5" s="80"/>
      <c r="AP5" s="80"/>
      <c r="AQ5" s="81"/>
    </row>
    <row r="6" spans="2:43" ht="36" customHeight="1" x14ac:dyDescent="0.4">
      <c r="B6" s="4" t="s">
        <v>0</v>
      </c>
      <c r="C6" s="5"/>
      <c r="D6" s="5"/>
      <c r="E6" s="5"/>
      <c r="F6" s="5"/>
      <c r="G6" s="5"/>
      <c r="H6" s="5"/>
      <c r="I6" s="5"/>
      <c r="J6" s="5"/>
      <c r="K6" s="7"/>
      <c r="L6" s="178"/>
      <c r="M6" s="176"/>
      <c r="N6" s="181"/>
      <c r="O6" s="182"/>
      <c r="P6" s="123" t="str">
        <f>IF(入力!C7="","",入力!C7)</f>
        <v>株式会社　○△商事</v>
      </c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7"/>
      <c r="AE6" s="128"/>
      <c r="AF6" s="237" t="s">
        <v>25</v>
      </c>
      <c r="AG6" s="238"/>
      <c r="AH6" s="166" t="s">
        <v>6</v>
      </c>
      <c r="AI6" s="167"/>
      <c r="AJ6" s="130" t="str">
        <f>IF(入力!C11="","",入力!C11)</f>
        <v>給与担当</v>
      </c>
      <c r="AK6" s="130"/>
      <c r="AL6" s="130"/>
      <c r="AM6" s="130"/>
      <c r="AN6" s="130"/>
      <c r="AO6" s="80"/>
      <c r="AP6" s="80"/>
      <c r="AQ6" s="81"/>
    </row>
    <row r="7" spans="2:43" ht="36" customHeight="1" x14ac:dyDescent="0.4">
      <c r="B7" s="12" t="s">
        <v>1</v>
      </c>
      <c r="C7" s="5"/>
      <c r="D7" s="5"/>
      <c r="E7" s="5"/>
      <c r="F7" s="5"/>
      <c r="G7" s="5"/>
      <c r="H7" s="5"/>
      <c r="I7" s="5"/>
      <c r="J7" s="5"/>
      <c r="K7" s="7"/>
      <c r="L7" s="178"/>
      <c r="M7" s="176"/>
      <c r="N7" s="183"/>
      <c r="O7" s="184"/>
      <c r="P7" s="125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9"/>
      <c r="AF7" s="239"/>
      <c r="AG7" s="240"/>
      <c r="AH7" s="166" t="s">
        <v>7</v>
      </c>
      <c r="AI7" s="167"/>
      <c r="AJ7" s="130" t="str">
        <f>IF(入力!C12="","",入力!C12)</f>
        <v>北方　花子</v>
      </c>
      <c r="AK7" s="130"/>
      <c r="AL7" s="130"/>
      <c r="AM7" s="130"/>
      <c r="AN7" s="130"/>
      <c r="AO7" s="80"/>
      <c r="AP7" s="80"/>
      <c r="AQ7" s="81"/>
    </row>
    <row r="8" spans="2:43" ht="36" customHeight="1" thickBot="1" x14ac:dyDescent="0.45">
      <c r="B8" s="170">
        <f>IF(入力!C4="","  年　　月　　日",入力!C4)</f>
        <v>44864</v>
      </c>
      <c r="C8" s="171"/>
      <c r="D8" s="171"/>
      <c r="E8" s="171"/>
      <c r="F8" s="171"/>
      <c r="G8" s="171"/>
      <c r="H8" s="171"/>
      <c r="I8" s="171"/>
      <c r="J8" s="171"/>
      <c r="K8" s="35" t="s">
        <v>2</v>
      </c>
      <c r="L8" s="178"/>
      <c r="M8" s="176"/>
      <c r="N8" s="188" t="s">
        <v>30</v>
      </c>
      <c r="O8" s="189"/>
      <c r="P8" s="189"/>
      <c r="Q8" s="190"/>
      <c r="R8" s="191"/>
      <c r="S8" s="69" t="str">
        <f>IF(入力!C8="","",LEFT(入力!C8,1))</f>
        <v>1</v>
      </c>
      <c r="T8" s="70" t="str">
        <f>IF(入力!C8="","",LEFT(RIGHT(入力!C8,12),1))</f>
        <v>2</v>
      </c>
      <c r="U8" s="71" t="str">
        <f>IF(入力!C8="","",LEFT(RIGHT(入力!C8,11),1))</f>
        <v>3</v>
      </c>
      <c r="V8" s="71" t="str">
        <f>IF(入力!C8="","",LEFT(RIGHT(入力!C8,10),1))</f>
        <v>4</v>
      </c>
      <c r="W8" s="69" t="str">
        <f>IF(入力!C8="","",LEFT(RIGHT(入力!C8,9),1))</f>
        <v>5</v>
      </c>
      <c r="X8" s="70" t="str">
        <f>IF(入力!C8="","",LEFT(RIGHT(入力!C8,8),1))</f>
        <v>6</v>
      </c>
      <c r="Y8" s="71" t="str">
        <f>IF(入力!C8="","",LEFT(RIGHT(入力!C8,7),1))</f>
        <v>7</v>
      </c>
      <c r="Z8" s="71" t="str">
        <f>IF(入力!C8="","",LEFT(RIGHT(入力!C8,6),1))</f>
        <v>8</v>
      </c>
      <c r="AA8" s="69" t="str">
        <f>IF(入力!C8="","",LEFT(RIGHT(入力!C8,5),1))</f>
        <v>9</v>
      </c>
      <c r="AB8" s="70" t="str">
        <f>IF(入力!C8="","",LEFT(RIGHT(入力!C8,4),1))</f>
        <v>0</v>
      </c>
      <c r="AC8" s="71" t="str">
        <f>IF(入力!C8="","",LEFT(RIGHT(入力!C8,3),1))</f>
        <v>1</v>
      </c>
      <c r="AD8" s="71" t="str">
        <f>IF(入力!C8="","",LEFT(RIGHT(入力!C8,2),1))</f>
        <v>2</v>
      </c>
      <c r="AE8" s="69" t="str">
        <f>IF(入力!C8="","",RIGHT(入力!C8,1))</f>
        <v>3</v>
      </c>
      <c r="AF8" s="241"/>
      <c r="AG8" s="242"/>
      <c r="AH8" s="168" t="s">
        <v>8</v>
      </c>
      <c r="AI8" s="169"/>
      <c r="AJ8" s="131" t="str">
        <f>IF(入力!C13="","",入力!C13&amp;"－"&amp;入力!E13&amp;"－"&amp;入力!G13)</f>
        <v>058－323－1111</v>
      </c>
      <c r="AK8" s="131"/>
      <c r="AL8" s="131"/>
      <c r="AM8" s="131"/>
      <c r="AN8" s="131"/>
      <c r="AO8" s="132"/>
      <c r="AP8" s="132"/>
      <c r="AQ8" s="133"/>
    </row>
    <row r="9" spans="2:43" ht="36" customHeight="1" x14ac:dyDescent="0.4">
      <c r="B9" s="192" t="s">
        <v>51</v>
      </c>
      <c r="C9" s="154" t="s">
        <v>3</v>
      </c>
      <c r="D9" s="155"/>
      <c r="E9" s="156"/>
      <c r="F9" s="134" t="str">
        <f>DBCS(IF(入力!C16="","",入力!C16))</f>
        <v>キタガタ　タロウ</v>
      </c>
      <c r="G9" s="134"/>
      <c r="H9" s="134"/>
      <c r="I9" s="134"/>
      <c r="J9" s="134"/>
      <c r="K9" s="134"/>
      <c r="L9" s="134"/>
      <c r="M9" s="134"/>
      <c r="N9" s="163" t="s">
        <v>22</v>
      </c>
      <c r="O9" s="164"/>
      <c r="P9" s="164"/>
      <c r="Q9" s="165"/>
      <c r="R9" s="185" t="s">
        <v>43</v>
      </c>
      <c r="S9" s="185"/>
      <c r="T9" s="185"/>
      <c r="U9" s="185"/>
      <c r="V9" s="185" t="s">
        <v>44</v>
      </c>
      <c r="W9" s="185"/>
      <c r="X9" s="185"/>
      <c r="Y9" s="185"/>
      <c r="Z9" s="185" t="s">
        <v>45</v>
      </c>
      <c r="AA9" s="185"/>
      <c r="AB9" s="185"/>
      <c r="AC9" s="185"/>
      <c r="AD9" s="185" t="s">
        <v>42</v>
      </c>
      <c r="AE9" s="185"/>
      <c r="AF9" s="185"/>
      <c r="AG9" s="185"/>
      <c r="AH9" s="246" t="s">
        <v>31</v>
      </c>
      <c r="AI9" s="246"/>
      <c r="AJ9" s="246"/>
      <c r="AK9" s="246"/>
      <c r="AL9" s="246"/>
      <c r="AM9" s="246"/>
      <c r="AN9" s="247"/>
      <c r="AO9" s="243" t="s">
        <v>28</v>
      </c>
      <c r="AP9" s="244"/>
      <c r="AQ9" s="244"/>
    </row>
    <row r="10" spans="2:43" ht="36" customHeight="1" thickBot="1" x14ac:dyDescent="0.45">
      <c r="B10" s="193"/>
      <c r="C10" s="157" t="s">
        <v>21</v>
      </c>
      <c r="D10" s="158"/>
      <c r="E10" s="159"/>
      <c r="F10" s="135" t="str">
        <f>IF(入力!C17="","",入力!C17)</f>
        <v>北方　太郎</v>
      </c>
      <c r="G10" s="135"/>
      <c r="H10" s="135"/>
      <c r="I10" s="135"/>
      <c r="J10" s="135"/>
      <c r="K10" s="135"/>
      <c r="L10" s="135"/>
      <c r="M10" s="135"/>
      <c r="N10" s="207">
        <f>IF(入力!C18="","",入力!C18)</f>
        <v>18354</v>
      </c>
      <c r="O10" s="208"/>
      <c r="P10" s="208"/>
      <c r="Q10" s="209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248"/>
      <c r="AI10" s="248"/>
      <c r="AJ10" s="248"/>
      <c r="AK10" s="248"/>
      <c r="AL10" s="248"/>
      <c r="AM10" s="248"/>
      <c r="AN10" s="249"/>
      <c r="AO10" s="245"/>
      <c r="AP10" s="245"/>
      <c r="AQ10" s="245"/>
    </row>
    <row r="11" spans="2:43" ht="36" customHeight="1" thickBot="1" x14ac:dyDescent="0.45">
      <c r="B11" s="193"/>
      <c r="C11" s="160"/>
      <c r="D11" s="161"/>
      <c r="E11" s="162"/>
      <c r="F11" s="136"/>
      <c r="G11" s="136"/>
      <c r="H11" s="136"/>
      <c r="I11" s="136"/>
      <c r="J11" s="136"/>
      <c r="K11" s="136"/>
      <c r="L11" s="136"/>
      <c r="M11" s="136"/>
      <c r="N11" s="210"/>
      <c r="O11" s="211"/>
      <c r="P11" s="211"/>
      <c r="Q11" s="212"/>
      <c r="R11" s="187" t="s">
        <v>46</v>
      </c>
      <c r="S11" s="187"/>
      <c r="T11" s="187"/>
      <c r="U11" s="187"/>
      <c r="V11" s="144" t="str">
        <f>IF(入力!C23="　","月分から
月分まで",入力!C23&amp;"　月分から
"&amp;入力!F23&amp;"　月分まで")</f>
        <v>06　月分から
09　月分まで</v>
      </c>
      <c r="W11" s="144"/>
      <c r="X11" s="144"/>
      <c r="Y11" s="144"/>
      <c r="Z11" s="144" t="str">
        <f>IF(入力!C25="","月分から
月分まで",入力!C25&amp;"　月分から
"&amp;入力!F25&amp;"　月分まで")</f>
        <v>10　月分から
05　月分まで</v>
      </c>
      <c r="AA11" s="144"/>
      <c r="AB11" s="145"/>
      <c r="AC11" s="145"/>
      <c r="AD11" s="296">
        <f>IF(入力!C27="","",入力!C27)</f>
        <v>44854</v>
      </c>
      <c r="AE11" s="296"/>
      <c r="AF11" s="296"/>
      <c r="AG11" s="296"/>
      <c r="AH11" s="152" t="str">
        <f>IF(入力!C28="１　退　　職","➊　退　　職","１　退　　職")</f>
        <v>➊　退　　職</v>
      </c>
      <c r="AI11" s="153"/>
      <c r="AJ11" s="153"/>
      <c r="AK11" s="151" t="str">
        <f>IF(入力!C29="ａ.総受給者が2名以下","７　そ の 他
 ⓐ.総受給者が2名以下","７　そ の 他
 ａ.総受給者が2名以下")</f>
        <v>７　そ の 他
 ａ.総受給者が2名以下</v>
      </c>
      <c r="AL11" s="151"/>
      <c r="AM11" s="149"/>
      <c r="AN11" s="150"/>
      <c r="AO11" s="250" t="str">
        <f>IF(入力!C30="１　特別徴収継続","➊　特別徴収
　　継続","１　特別徴収
　　継続")</f>
        <v>１　特別徴収
　　継続</v>
      </c>
      <c r="AP11" s="251"/>
      <c r="AQ11" s="252"/>
    </row>
    <row r="12" spans="2:43" ht="36" customHeight="1" thickBot="1" x14ac:dyDescent="0.45">
      <c r="B12" s="193"/>
      <c r="C12" s="213" t="s">
        <v>47</v>
      </c>
      <c r="D12" s="214"/>
      <c r="E12" s="215"/>
      <c r="F12" s="39" t="str">
        <f>IF(入力!C19="","",LEFT(入力!C19,1))</f>
        <v>1</v>
      </c>
      <c r="G12" s="37" t="str">
        <f>IF(入力!C19="","",LEFT(RIGHT(入力!C19,11),1))</f>
        <v>2</v>
      </c>
      <c r="H12" s="37" t="str">
        <f>IF(入力!C19="","",LEFT(RIGHT(入力!C19,10),1))</f>
        <v>3</v>
      </c>
      <c r="I12" s="38" t="str">
        <f>IF(入力!C19="","",LEFT(RIGHT(入力!C19,9),1))</f>
        <v>4</v>
      </c>
      <c r="J12" s="36" t="str">
        <f>IF(入力!C19="","",LEFT(RIGHT(入力!C19,8),1))</f>
        <v>5</v>
      </c>
      <c r="K12" s="37" t="str">
        <f>IF(入力!C19="","",LEFT(RIGHT(入力!C19,7),1))</f>
        <v>6</v>
      </c>
      <c r="L12" s="37" t="str">
        <f>IF(入力!C19="","",LEFT(RIGHT(入力!C19,6),1))</f>
        <v>7</v>
      </c>
      <c r="M12" s="38" t="str">
        <f>IF(入力!C19="","",LEFT(RIGHT(入力!C19,5),1))</f>
        <v>8</v>
      </c>
      <c r="N12" s="36" t="str">
        <f>IF(入力!C19="","",LEFT(RIGHT(入力!C19,4),1))</f>
        <v>9</v>
      </c>
      <c r="O12" s="37" t="str">
        <f>IF(入力!C19="","",LEFT(RIGHT(入力!C19,3),1))</f>
        <v>0</v>
      </c>
      <c r="P12" s="37" t="str">
        <f>IF(入力!C19="","",LEFT(RIGHT(入力!C19,2),1))</f>
        <v>1</v>
      </c>
      <c r="Q12" s="38" t="str">
        <f>IF(入力!C19="","",RIGHT(入力!C19,1))</f>
        <v>2</v>
      </c>
      <c r="R12" s="139">
        <f>IF(入力!C22="","",入力!C22)</f>
        <v>100000</v>
      </c>
      <c r="S12" s="139"/>
      <c r="T12" s="139"/>
      <c r="U12" s="139"/>
      <c r="V12" s="147"/>
      <c r="W12" s="147"/>
      <c r="X12" s="147"/>
      <c r="Y12" s="147"/>
      <c r="Z12" s="146"/>
      <c r="AA12" s="146"/>
      <c r="AB12" s="146"/>
      <c r="AC12" s="146"/>
      <c r="AD12" s="297"/>
      <c r="AE12" s="297"/>
      <c r="AF12" s="297"/>
      <c r="AG12" s="297"/>
      <c r="AH12" s="152" t="str">
        <f>IF(入力!C28="２　転　　勤","❷⃣　転　　勤","２　転　　勤")</f>
        <v>２　転　　勤</v>
      </c>
      <c r="AI12" s="153"/>
      <c r="AJ12" s="153"/>
      <c r="AK12" s="149" t="str">
        <f>IF(入力!C29="ｂ.他事業所で特別徴収"," ⓑ.他事業所で特別徴収"," ｂ.他事業所で特別徴収")</f>
        <v xml:space="preserve"> ｂ.他事業所で特別徴収</v>
      </c>
      <c r="AL12" s="149"/>
      <c r="AM12" s="149"/>
      <c r="AN12" s="150"/>
      <c r="AO12" s="253"/>
      <c r="AP12" s="251"/>
      <c r="AQ12" s="252"/>
    </row>
    <row r="13" spans="2:43" ht="36" customHeight="1" x14ac:dyDescent="0.4">
      <c r="B13" s="193"/>
      <c r="C13" s="216" t="s">
        <v>50</v>
      </c>
      <c r="D13" s="219" t="s">
        <v>48</v>
      </c>
      <c r="E13" s="165"/>
      <c r="F13" s="195" t="str">
        <f>IF(入力!C20="","",入力!C20)</f>
        <v>北方町長谷川○丁目△番地</v>
      </c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  <c r="R13" s="139"/>
      <c r="S13" s="139"/>
      <c r="T13" s="139"/>
      <c r="U13" s="139"/>
      <c r="V13" s="147"/>
      <c r="W13" s="147"/>
      <c r="X13" s="147"/>
      <c r="Y13" s="147"/>
      <c r="Z13" s="146"/>
      <c r="AA13" s="146"/>
      <c r="AB13" s="146"/>
      <c r="AC13" s="146"/>
      <c r="AD13" s="297"/>
      <c r="AE13" s="297"/>
      <c r="AF13" s="297"/>
      <c r="AG13" s="297"/>
      <c r="AH13" s="152" t="str">
        <f>IF(入力!C28="３　休　　職","❸　休　　職","３　休　　職")</f>
        <v>３　休　　職</v>
      </c>
      <c r="AI13" s="153"/>
      <c r="AJ13" s="153"/>
      <c r="AK13" s="151" t="str">
        <f>IF(入力!C29="ｃ.均等割非課税基準所得以下"," ©.均等割非課税基準
　 所得以下"," ｃ.均等割非課税基準
　 所得以下")</f>
        <v xml:space="preserve"> ｃ.均等割非課税基準
　 所得以下</v>
      </c>
      <c r="AL13" s="151"/>
      <c r="AM13" s="149"/>
      <c r="AN13" s="150"/>
      <c r="AO13" s="250" t="str">
        <f>IF(入力!C30="２　一括徴収","❷　一括徴収","２　一括徴収")</f>
        <v>２　一括徴収</v>
      </c>
      <c r="AP13" s="251"/>
      <c r="AQ13" s="252"/>
    </row>
    <row r="14" spans="2:43" ht="36" customHeight="1" x14ac:dyDescent="0.4">
      <c r="B14" s="193"/>
      <c r="C14" s="217"/>
      <c r="D14" s="166"/>
      <c r="E14" s="167"/>
      <c r="F14" s="198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200"/>
      <c r="R14" s="139"/>
      <c r="S14" s="139"/>
      <c r="T14" s="139"/>
      <c r="U14" s="139"/>
      <c r="V14" s="148" t="s">
        <v>46</v>
      </c>
      <c r="W14" s="148"/>
      <c r="X14" s="148"/>
      <c r="Y14" s="148"/>
      <c r="Z14" s="148" t="s">
        <v>46</v>
      </c>
      <c r="AA14" s="148"/>
      <c r="AB14" s="148"/>
      <c r="AC14" s="148"/>
      <c r="AD14" s="297"/>
      <c r="AE14" s="297"/>
      <c r="AF14" s="297"/>
      <c r="AG14" s="297"/>
      <c r="AH14" s="152" t="str">
        <f>IF(入力!C28="４　長期欠勤","❹　長期欠勤","４　長期欠勤")</f>
        <v>４　長期欠勤</v>
      </c>
      <c r="AI14" s="153"/>
      <c r="AJ14" s="153"/>
      <c r="AK14" s="151" t="str">
        <f>IF(入力!C29="ｄ.給与から税額が引ききれない"," ⓓ.給与から税額が
　引ききれない"," ｄ.給与から税額が
　引ききれない")</f>
        <v xml:space="preserve"> ｄ.給与から税額が
　引ききれない</v>
      </c>
      <c r="AL14" s="151"/>
      <c r="AM14" s="149"/>
      <c r="AN14" s="150"/>
      <c r="AO14" s="253"/>
      <c r="AP14" s="251"/>
      <c r="AQ14" s="252"/>
    </row>
    <row r="15" spans="2:43" ht="36" customHeight="1" x14ac:dyDescent="0.4">
      <c r="B15" s="193"/>
      <c r="C15" s="217"/>
      <c r="D15" s="220" t="s">
        <v>49</v>
      </c>
      <c r="E15" s="167"/>
      <c r="F15" s="201" t="str">
        <f>IF(入力!C21="","",入力!C21)</f>
        <v>同上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3"/>
      <c r="R15" s="139"/>
      <c r="S15" s="139"/>
      <c r="T15" s="139"/>
      <c r="U15" s="139"/>
      <c r="V15" s="139">
        <f>IF(入力!C24="","",入力!C24)</f>
        <v>50000</v>
      </c>
      <c r="W15" s="139"/>
      <c r="X15" s="139"/>
      <c r="Y15" s="139"/>
      <c r="Z15" s="139">
        <f>R12-V15</f>
        <v>50000</v>
      </c>
      <c r="AA15" s="139"/>
      <c r="AB15" s="139"/>
      <c r="AC15" s="139"/>
      <c r="AD15" s="297"/>
      <c r="AE15" s="297"/>
      <c r="AF15" s="297"/>
      <c r="AG15" s="297"/>
      <c r="AH15" s="152" t="str">
        <f>IF(入力!C28="５　育児休業","❺　育児休業","５　育児休業")</f>
        <v>５　育児休業</v>
      </c>
      <c r="AI15" s="153"/>
      <c r="AJ15" s="153"/>
      <c r="AK15" s="149" t="str">
        <f>IF(入力!C29="ｅ.給与の支払が不定期"," ⓔ.給与の支払が不定期"," ｅ.給与の支払が不定期")</f>
        <v xml:space="preserve"> ｅ.給与の支払が不定期</v>
      </c>
      <c r="AL15" s="149"/>
      <c r="AM15" s="149"/>
      <c r="AN15" s="150"/>
      <c r="AO15" s="250" t="str">
        <f>IF(入力!C30="３　普通徴収(本人納付)","❸　普通徴収
　　(本人納付)","３　普通徴収
　　(本人納付)")</f>
        <v>❸　普通徴収
　　(本人納付)</v>
      </c>
      <c r="AP15" s="251"/>
      <c r="AQ15" s="252"/>
    </row>
    <row r="16" spans="2:43" ht="36" customHeight="1" thickBot="1" x14ac:dyDescent="0.45">
      <c r="B16" s="194"/>
      <c r="C16" s="218"/>
      <c r="D16" s="168"/>
      <c r="E16" s="169"/>
      <c r="F16" s="204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6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298"/>
      <c r="AE16" s="298"/>
      <c r="AF16" s="298"/>
      <c r="AG16" s="298"/>
      <c r="AH16" s="336" t="str">
        <f>IF(入力!C28="６　死　　亡","❻　死　　亡","６　死　　亡")</f>
        <v>６　死　　亡</v>
      </c>
      <c r="AI16" s="337"/>
      <c r="AJ16" s="337"/>
      <c r="AK16" s="341" t="str">
        <f>IF(入力!C29="ｆ.事業専従者"," ⓕ.事業専従者"," ｆ.事業専従者")</f>
        <v xml:space="preserve"> ｆ.事業専従者</v>
      </c>
      <c r="AL16" s="341"/>
      <c r="AM16" s="341"/>
      <c r="AN16" s="342"/>
      <c r="AO16" s="254"/>
      <c r="AP16" s="255"/>
      <c r="AQ16" s="256"/>
    </row>
    <row r="17" spans="2:43" ht="36" customHeight="1" thickBot="1" x14ac:dyDescent="0.45">
      <c r="B17" s="257" t="s">
        <v>52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</row>
    <row r="18" spans="2:43" ht="40.5" customHeight="1" thickBot="1" x14ac:dyDescent="0.45">
      <c r="B18" s="258" t="s">
        <v>19</v>
      </c>
      <c r="C18" s="175" t="s">
        <v>9</v>
      </c>
      <c r="D18" s="262" t="s">
        <v>3</v>
      </c>
      <c r="E18" s="263"/>
      <c r="F18" s="301" t="str">
        <f>IF(入力!C34="","",入力!C34)</f>
        <v/>
      </c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2"/>
      <c r="V18" s="275" t="s">
        <v>5</v>
      </c>
      <c r="W18" s="276"/>
      <c r="X18" s="276"/>
      <c r="Y18" s="277"/>
      <c r="Z18" s="281" t="str">
        <f>IF(入力!C38="","",入力!C38)</f>
        <v/>
      </c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2"/>
      <c r="AM18" s="338"/>
      <c r="AN18" s="339"/>
      <c r="AO18" s="339"/>
      <c r="AP18" s="339"/>
      <c r="AQ18" s="340"/>
    </row>
    <row r="19" spans="2:43" ht="40.5" customHeight="1" thickBot="1" x14ac:dyDescent="0.45">
      <c r="B19" s="259"/>
      <c r="C19" s="176"/>
      <c r="D19" s="264" t="s">
        <v>53</v>
      </c>
      <c r="E19" s="265"/>
      <c r="F19" s="17" t="str">
        <f>"〒"</f>
        <v>〒</v>
      </c>
      <c r="G19" s="293" t="str">
        <f>IF(入力!C33="","",入力!C33)</f>
        <v/>
      </c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5"/>
      <c r="V19" s="271" t="s">
        <v>30</v>
      </c>
      <c r="W19" s="272"/>
      <c r="X19" s="273"/>
      <c r="Y19" s="274"/>
      <c r="Z19" s="40" t="str">
        <f>IF(入力!C39="","",LEFT(入力!C39,1))</f>
        <v/>
      </c>
      <c r="AA19" s="41" t="str">
        <f>IF(入力!C39="","",LEFT(RIGHT(入力!C39,12),1))</f>
        <v/>
      </c>
      <c r="AB19" s="42" t="str">
        <f>IF(入力!C39="","",LEFT(RIGHT(入力!C39,11),1))</f>
        <v/>
      </c>
      <c r="AC19" s="42" t="str">
        <f>IF(入力!C39="","",LEFT(RIGHT(入力!C39,10),1))</f>
        <v/>
      </c>
      <c r="AD19" s="43" t="str">
        <f>IF(入力!C39="","",LEFT(RIGHT(入力!C39,9),1))</f>
        <v/>
      </c>
      <c r="AE19" s="41" t="str">
        <f>IF(入力!C39="","",LEFT(RIGHT(入力!C39,8),1))</f>
        <v/>
      </c>
      <c r="AF19" s="42" t="str">
        <f>IF(入力!C39="","",LEFT(RIGHT(入力!C39,7),1))</f>
        <v/>
      </c>
      <c r="AG19" s="42" t="str">
        <f>IF(入力!C39="","",LEFT(RIGHT(入力!C39,6),1))</f>
        <v/>
      </c>
      <c r="AH19" s="43" t="str">
        <f>IF(入力!C39="","",LEFT(RIGHT(入力!C39,5),1))</f>
        <v/>
      </c>
      <c r="AI19" s="41" t="str">
        <f>IF(入力!C39="","",LEFT(RIGHT(入力!C39,4),1))</f>
        <v/>
      </c>
      <c r="AJ19" s="42" t="str">
        <f>IF(入力!C39="","",LEFT(RIGHT(入力!C39,3),1))</f>
        <v/>
      </c>
      <c r="AK19" s="42" t="str">
        <f>IF(入力!C39="","",LEFT(RIGHT(入力!C39,2),1))</f>
        <v/>
      </c>
      <c r="AL19" s="43" t="str">
        <f>IF(入力!C39="","",RIGHT(入力!C39,1))</f>
        <v/>
      </c>
      <c r="AM19" s="268" t="s">
        <v>54</v>
      </c>
      <c r="AN19" s="269"/>
      <c r="AO19" s="269"/>
      <c r="AP19" s="269"/>
      <c r="AQ19" s="270"/>
    </row>
    <row r="20" spans="2:43" ht="40.5" customHeight="1" thickBot="1" x14ac:dyDescent="0.45">
      <c r="B20" s="259"/>
      <c r="C20" s="176"/>
      <c r="D20" s="266"/>
      <c r="E20" s="267"/>
      <c r="F20" s="333" t="str">
        <f>IF(入力!C35="","",入力!C35)</f>
        <v/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4"/>
      <c r="V20" s="283" t="s">
        <v>25</v>
      </c>
      <c r="W20" s="283"/>
      <c r="X20" s="284"/>
      <c r="Y20" s="284"/>
      <c r="Z20" s="278" t="s">
        <v>6</v>
      </c>
      <c r="AA20" s="278"/>
      <c r="AB20" s="279" t="str">
        <f>IF(入力!C40="","",入力!C40)</f>
        <v/>
      </c>
      <c r="AC20" s="279"/>
      <c r="AD20" s="279"/>
      <c r="AE20" s="279"/>
      <c r="AF20" s="279"/>
      <c r="AG20" s="280"/>
      <c r="AH20" s="280"/>
      <c r="AI20" s="280"/>
      <c r="AJ20" s="280"/>
      <c r="AK20" s="280"/>
      <c r="AL20" s="280"/>
      <c r="AM20" s="141" t="str">
        <f>IF(入力!C43="","月割額　　　　　円","月割額　"&amp;TEXT(入力!C43,"#,##0 円"))</f>
        <v>月割額　　　　　円</v>
      </c>
      <c r="AN20" s="142"/>
      <c r="AO20" s="142"/>
      <c r="AP20" s="142"/>
      <c r="AQ20" s="143"/>
    </row>
    <row r="21" spans="2:43" ht="40.5" customHeight="1" thickBot="1" x14ac:dyDescent="0.45">
      <c r="B21" s="259"/>
      <c r="C21" s="176"/>
      <c r="D21" s="262" t="s">
        <v>3</v>
      </c>
      <c r="E21" s="263"/>
      <c r="F21" s="301" t="str">
        <f>IF(入力!C36="","",入力!C36)</f>
        <v/>
      </c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2"/>
      <c r="V21" s="283"/>
      <c r="W21" s="283"/>
      <c r="X21" s="284"/>
      <c r="Y21" s="284"/>
      <c r="Z21" s="278" t="s">
        <v>7</v>
      </c>
      <c r="AA21" s="278"/>
      <c r="AB21" s="279" t="str">
        <f>IF(入力!C41="","",入力!C41)</f>
        <v/>
      </c>
      <c r="AC21" s="279"/>
      <c r="AD21" s="279"/>
      <c r="AE21" s="279"/>
      <c r="AF21" s="279"/>
      <c r="AG21" s="280"/>
      <c r="AH21" s="280"/>
      <c r="AI21" s="280"/>
      <c r="AJ21" s="280"/>
      <c r="AK21" s="280"/>
      <c r="AL21" s="280"/>
      <c r="AM21" s="288" t="str">
        <f>IF(入力!C44="","　　　月分から",入力!C44&amp;"　月分から")</f>
        <v>　　　月分から</v>
      </c>
      <c r="AN21" s="289"/>
      <c r="AO21" s="289"/>
      <c r="AP21" s="289"/>
      <c r="AQ21" s="290"/>
    </row>
    <row r="22" spans="2:43" ht="40.5" customHeight="1" thickBot="1" x14ac:dyDescent="0.45">
      <c r="B22" s="260"/>
      <c r="C22" s="261"/>
      <c r="D22" s="262" t="s">
        <v>79</v>
      </c>
      <c r="E22" s="263"/>
      <c r="F22" s="285" t="str">
        <f>IF(入力!C37="","",入力!C37)</f>
        <v/>
      </c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7"/>
      <c r="V22" s="283"/>
      <c r="W22" s="283"/>
      <c r="X22" s="284"/>
      <c r="Y22" s="284"/>
      <c r="Z22" s="278" t="s">
        <v>8</v>
      </c>
      <c r="AA22" s="278"/>
      <c r="AB22" s="279" t="str">
        <f>IF(入力!C42="","",入力!C42&amp;"－"&amp;入力!E42&amp;"－"&amp;入力!G42)</f>
        <v/>
      </c>
      <c r="AC22" s="279"/>
      <c r="AD22" s="279"/>
      <c r="AE22" s="279"/>
      <c r="AF22" s="279"/>
      <c r="AG22" s="280"/>
      <c r="AH22" s="280"/>
      <c r="AI22" s="280"/>
      <c r="AJ22" s="280"/>
      <c r="AK22" s="280"/>
      <c r="AL22" s="280"/>
      <c r="AM22" s="249" t="s">
        <v>55</v>
      </c>
      <c r="AN22" s="291"/>
      <c r="AO22" s="291"/>
      <c r="AP22" s="291"/>
      <c r="AQ22" s="292"/>
    </row>
    <row r="23" spans="2:43" ht="36" customHeight="1" x14ac:dyDescent="0.4">
      <c r="B23" s="257" t="s">
        <v>56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</row>
    <row r="24" spans="2:43" ht="30" x14ac:dyDescent="0.4">
      <c r="B24" s="44" t="s">
        <v>57</v>
      </c>
      <c r="AJ24" s="327" t="s">
        <v>59</v>
      </c>
      <c r="AK24" s="327"/>
      <c r="AL24" s="327"/>
      <c r="AM24" s="327"/>
      <c r="AN24" s="327"/>
      <c r="AO24" s="327"/>
    </row>
    <row r="25" spans="2:43" ht="26.25" thickBot="1" x14ac:dyDescent="0.45">
      <c r="B25" s="44" t="s">
        <v>58</v>
      </c>
      <c r="AJ25" s="358" t="s">
        <v>60</v>
      </c>
      <c r="AK25" s="358"/>
      <c r="AL25" s="358"/>
      <c r="AM25" s="358" t="s">
        <v>60</v>
      </c>
      <c r="AN25" s="358"/>
      <c r="AO25" s="358"/>
    </row>
    <row r="26" spans="2:43" ht="36" customHeight="1" thickBot="1" x14ac:dyDescent="0.45">
      <c r="B26" s="315" t="s">
        <v>64</v>
      </c>
      <c r="C26" s="316"/>
      <c r="D26" s="316"/>
      <c r="E26" s="316"/>
      <c r="F26" s="316"/>
      <c r="G26" s="316"/>
      <c r="H26" s="316"/>
      <c r="I26" s="316"/>
      <c r="J26" s="317"/>
      <c r="K26" s="303" t="s">
        <v>66</v>
      </c>
      <c r="L26" s="304"/>
      <c r="M26" s="304"/>
      <c r="N26" s="304"/>
      <c r="O26" s="304"/>
      <c r="P26" s="305"/>
      <c r="Q26" s="330" t="s">
        <v>67</v>
      </c>
      <c r="R26" s="331"/>
      <c r="S26" s="331"/>
      <c r="T26" s="331"/>
      <c r="U26" s="331"/>
      <c r="V26" s="331"/>
      <c r="W26" s="331"/>
      <c r="X26" s="331"/>
      <c r="Y26" s="331"/>
      <c r="Z26" s="332"/>
      <c r="AA26" s="348" t="s">
        <v>70</v>
      </c>
      <c r="AB26" s="349"/>
      <c r="AC26" s="349"/>
      <c r="AD26" s="349"/>
      <c r="AE26" s="349"/>
      <c r="AF26" s="349"/>
      <c r="AG26" s="349"/>
      <c r="AH26" s="350"/>
      <c r="AJ26" s="14"/>
      <c r="AK26" s="14"/>
      <c r="AL26" s="14"/>
      <c r="AM26" s="14"/>
      <c r="AN26" s="14"/>
      <c r="AO26" s="14"/>
    </row>
    <row r="27" spans="2:43" ht="30" customHeight="1" thickBot="1" x14ac:dyDescent="0.45">
      <c r="B27" s="318"/>
      <c r="C27" s="319"/>
      <c r="D27" s="319"/>
      <c r="E27" s="319"/>
      <c r="F27" s="319"/>
      <c r="G27" s="319"/>
      <c r="H27" s="319"/>
      <c r="I27" s="319"/>
      <c r="J27" s="320"/>
      <c r="K27" s="306"/>
      <c r="L27" s="307"/>
      <c r="M27" s="307"/>
      <c r="N27" s="307"/>
      <c r="O27" s="307"/>
      <c r="P27" s="308"/>
      <c r="Q27" s="299" t="s">
        <v>68</v>
      </c>
      <c r="R27" s="300"/>
      <c r="S27" s="300"/>
      <c r="T27" s="300"/>
      <c r="U27" s="300"/>
      <c r="V27" s="299" t="s">
        <v>69</v>
      </c>
      <c r="W27" s="300"/>
      <c r="X27" s="300"/>
      <c r="Y27" s="300"/>
      <c r="Z27" s="300"/>
      <c r="AA27" s="351" t="s">
        <v>71</v>
      </c>
      <c r="AB27" s="352"/>
      <c r="AC27" s="352"/>
      <c r="AD27" s="352"/>
      <c r="AE27" s="352"/>
      <c r="AF27" s="352"/>
      <c r="AG27" s="352"/>
      <c r="AH27" s="353"/>
      <c r="AJ27" s="329" t="s">
        <v>63</v>
      </c>
      <c r="AK27" s="328" t="s">
        <v>62</v>
      </c>
      <c r="AL27" s="328" t="s">
        <v>61</v>
      </c>
      <c r="AM27" s="328" t="s">
        <v>63</v>
      </c>
      <c r="AN27" s="328" t="s">
        <v>62</v>
      </c>
      <c r="AO27" s="328" t="s">
        <v>61</v>
      </c>
    </row>
    <row r="28" spans="2:43" ht="36" customHeight="1" thickBot="1" x14ac:dyDescent="0.45">
      <c r="B28" s="321" t="s">
        <v>65</v>
      </c>
      <c r="C28" s="322"/>
      <c r="D28" s="322"/>
      <c r="E28" s="322"/>
      <c r="F28" s="322"/>
      <c r="G28" s="322"/>
      <c r="H28" s="322"/>
      <c r="I28" s="322"/>
      <c r="J28" s="323"/>
      <c r="K28" s="306"/>
      <c r="L28" s="307"/>
      <c r="M28" s="307"/>
      <c r="N28" s="307"/>
      <c r="O28" s="307"/>
      <c r="P28" s="308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54" t="str">
        <f>IF(入力!C51="","　　月分で",入力!C51&amp;"月分で")</f>
        <v>　　月分で</v>
      </c>
      <c r="AB28" s="355"/>
      <c r="AC28" s="355"/>
      <c r="AD28" s="355"/>
      <c r="AE28" s="355"/>
      <c r="AF28" s="355"/>
      <c r="AG28" s="355"/>
      <c r="AH28" s="356"/>
      <c r="AJ28" s="328"/>
      <c r="AK28" s="328"/>
      <c r="AL28" s="328"/>
      <c r="AM28" s="328"/>
      <c r="AN28" s="328"/>
      <c r="AO28" s="328"/>
    </row>
    <row r="29" spans="2:43" ht="36" customHeight="1" x14ac:dyDescent="0.4">
      <c r="B29" s="321"/>
      <c r="C29" s="322"/>
      <c r="D29" s="322"/>
      <c r="E29" s="322"/>
      <c r="F29" s="322"/>
      <c r="G29" s="322"/>
      <c r="H29" s="322"/>
      <c r="I29" s="322"/>
      <c r="J29" s="323"/>
      <c r="K29" s="309" t="str">
        <f>IF(入力!C48="","月　　　日",入力!C48)</f>
        <v>月　　　日</v>
      </c>
      <c r="L29" s="310"/>
      <c r="M29" s="310"/>
      <c r="N29" s="310"/>
      <c r="O29" s="310"/>
      <c r="P29" s="311"/>
      <c r="Q29" s="347" t="s">
        <v>46</v>
      </c>
      <c r="R29" s="347"/>
      <c r="S29" s="347"/>
      <c r="T29" s="347"/>
      <c r="U29" s="347"/>
      <c r="V29" s="347" t="s">
        <v>46</v>
      </c>
      <c r="W29" s="347"/>
      <c r="X29" s="347"/>
      <c r="Y29" s="347"/>
      <c r="Z29" s="347"/>
      <c r="AA29" s="351" t="s">
        <v>112</v>
      </c>
      <c r="AB29" s="352"/>
      <c r="AC29" s="352"/>
      <c r="AD29" s="352"/>
      <c r="AE29" s="352"/>
      <c r="AF29" s="352"/>
      <c r="AG29" s="352"/>
      <c r="AH29" s="353"/>
      <c r="AJ29" s="335"/>
      <c r="AK29" s="335"/>
      <c r="AL29" s="335"/>
      <c r="AM29" s="335"/>
      <c r="AN29" s="335"/>
      <c r="AO29" s="335"/>
    </row>
    <row r="30" spans="2:43" ht="36" customHeight="1" thickBot="1" x14ac:dyDescent="0.45">
      <c r="B30" s="324"/>
      <c r="C30" s="325"/>
      <c r="D30" s="325"/>
      <c r="E30" s="325"/>
      <c r="F30" s="325"/>
      <c r="G30" s="325"/>
      <c r="H30" s="325"/>
      <c r="I30" s="325"/>
      <c r="J30" s="326"/>
      <c r="K30" s="312"/>
      <c r="L30" s="313"/>
      <c r="M30" s="313"/>
      <c r="N30" s="313"/>
      <c r="O30" s="313"/>
      <c r="P30" s="314"/>
      <c r="Q30" s="140" t="str">
        <f>IF(入力!C49="","",入力!C49)</f>
        <v/>
      </c>
      <c r="R30" s="140"/>
      <c r="S30" s="140"/>
      <c r="T30" s="140"/>
      <c r="U30" s="140"/>
      <c r="V30" s="140" t="str">
        <f>IF(入力!C50="","",入力!C50)</f>
        <v/>
      </c>
      <c r="W30" s="140"/>
      <c r="X30" s="140"/>
      <c r="Y30" s="140"/>
      <c r="Z30" s="140"/>
      <c r="AA30" s="18" t="s">
        <v>72</v>
      </c>
      <c r="AB30" s="313" t="str">
        <f>IF(入力!C52="","",入力!C52)</f>
        <v/>
      </c>
      <c r="AC30" s="313"/>
      <c r="AD30" s="313"/>
      <c r="AE30" s="313"/>
      <c r="AF30" s="357" t="s">
        <v>73</v>
      </c>
      <c r="AG30" s="357"/>
      <c r="AH30" s="16"/>
      <c r="AJ30" s="335"/>
      <c r="AK30" s="335"/>
      <c r="AL30" s="335"/>
      <c r="AM30" s="335"/>
      <c r="AN30" s="335"/>
      <c r="AO30" s="335"/>
    </row>
    <row r="31" spans="2:43" ht="36" customHeight="1" x14ac:dyDescent="0.4">
      <c r="B31" s="343" t="s">
        <v>74</v>
      </c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</row>
    <row r="32" spans="2:43" ht="24.75" customHeight="1" x14ac:dyDescent="0.4">
      <c r="B32" s="344" t="s">
        <v>75</v>
      </c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</row>
  </sheetData>
  <sheetProtection sheet="1" selectLockedCells="1" selectUnlockedCells="1"/>
  <mergeCells count="127">
    <mergeCell ref="AJ29:AL30"/>
    <mergeCell ref="AM29:AO30"/>
    <mergeCell ref="AH16:AJ16"/>
    <mergeCell ref="AM18:AQ18"/>
    <mergeCell ref="AK16:AN16"/>
    <mergeCell ref="AO11:AQ12"/>
    <mergeCell ref="B31:AH31"/>
    <mergeCell ref="B32:AH32"/>
    <mergeCell ref="U2:AE3"/>
    <mergeCell ref="O2:T2"/>
    <mergeCell ref="O3:T3"/>
    <mergeCell ref="Q30:U30"/>
    <mergeCell ref="V30:Z30"/>
    <mergeCell ref="V29:Z29"/>
    <mergeCell ref="Q29:U29"/>
    <mergeCell ref="AA26:AH26"/>
    <mergeCell ref="AA27:AH27"/>
    <mergeCell ref="AA28:AH28"/>
    <mergeCell ref="AA29:AH29"/>
    <mergeCell ref="AB30:AE30"/>
    <mergeCell ref="AF30:AG30"/>
    <mergeCell ref="B23:AQ23"/>
    <mergeCell ref="AM25:AO25"/>
    <mergeCell ref="AJ25:AL25"/>
    <mergeCell ref="AJ24:AO24"/>
    <mergeCell ref="F18:U18"/>
    <mergeCell ref="AO27:AO28"/>
    <mergeCell ref="AJ27:AJ28"/>
    <mergeCell ref="AK27:AK28"/>
    <mergeCell ref="AL27:AL28"/>
    <mergeCell ref="AM27:AM28"/>
    <mergeCell ref="AN27:AN28"/>
    <mergeCell ref="V27:Z28"/>
    <mergeCell ref="Q26:Z26"/>
    <mergeCell ref="F20:U20"/>
    <mergeCell ref="AD11:AG16"/>
    <mergeCell ref="Q27:U28"/>
    <mergeCell ref="D21:E21"/>
    <mergeCell ref="F21:U21"/>
    <mergeCell ref="K26:P28"/>
    <mergeCell ref="K29:P30"/>
    <mergeCell ref="B26:J27"/>
    <mergeCell ref="B28:J29"/>
    <mergeCell ref="B30:J30"/>
    <mergeCell ref="AO13:AQ14"/>
    <mergeCell ref="AO15:AQ16"/>
    <mergeCell ref="AK15:AN15"/>
    <mergeCell ref="B17:AQ17"/>
    <mergeCell ref="B18:B22"/>
    <mergeCell ref="C18:C22"/>
    <mergeCell ref="D18:E18"/>
    <mergeCell ref="D19:E20"/>
    <mergeCell ref="AM19:AQ19"/>
    <mergeCell ref="D22:E22"/>
    <mergeCell ref="V19:Y19"/>
    <mergeCell ref="V18:Y18"/>
    <mergeCell ref="Z20:AA20"/>
    <mergeCell ref="Z21:AA21"/>
    <mergeCell ref="Z22:AA22"/>
    <mergeCell ref="AB20:AL20"/>
    <mergeCell ref="AB21:AL21"/>
    <mergeCell ref="AB22:AL22"/>
    <mergeCell ref="Z18:AL18"/>
    <mergeCell ref="V20:Y22"/>
    <mergeCell ref="F22:U22"/>
    <mergeCell ref="AM21:AQ21"/>
    <mergeCell ref="AM22:AQ22"/>
    <mergeCell ref="G19:U19"/>
    <mergeCell ref="AF2:AI3"/>
    <mergeCell ref="AJ2:AQ2"/>
    <mergeCell ref="AJ4:AQ4"/>
    <mergeCell ref="AJ5:AQ5"/>
    <mergeCell ref="AJ6:AQ6"/>
    <mergeCell ref="AF4:AI4"/>
    <mergeCell ref="AF5:AI5"/>
    <mergeCell ref="AF6:AG8"/>
    <mergeCell ref="AO9:AQ10"/>
    <mergeCell ref="AH9:AN10"/>
    <mergeCell ref="AD9:AG10"/>
    <mergeCell ref="C9:E9"/>
    <mergeCell ref="C10:E11"/>
    <mergeCell ref="N9:Q9"/>
    <mergeCell ref="AH6:AI6"/>
    <mergeCell ref="AH7:AI7"/>
    <mergeCell ref="AH8:AI8"/>
    <mergeCell ref="B8:J8"/>
    <mergeCell ref="Q4:AE4"/>
    <mergeCell ref="M4:M8"/>
    <mergeCell ref="L4:L8"/>
    <mergeCell ref="N4:O7"/>
    <mergeCell ref="R9:U10"/>
    <mergeCell ref="R11:U11"/>
    <mergeCell ref="N8:R8"/>
    <mergeCell ref="V9:Y10"/>
    <mergeCell ref="Z9:AC10"/>
    <mergeCell ref="B9:B16"/>
    <mergeCell ref="F13:Q14"/>
    <mergeCell ref="F15:Q16"/>
    <mergeCell ref="N10:Q11"/>
    <mergeCell ref="C12:E12"/>
    <mergeCell ref="C13:C16"/>
    <mergeCell ref="D13:E14"/>
    <mergeCell ref="D15:E16"/>
    <mergeCell ref="P6:AC7"/>
    <mergeCell ref="AD6:AE7"/>
    <mergeCell ref="AJ7:AQ7"/>
    <mergeCell ref="AJ8:AQ8"/>
    <mergeCell ref="F9:M9"/>
    <mergeCell ref="F10:M11"/>
    <mergeCell ref="P5:AE5"/>
    <mergeCell ref="R12:U16"/>
    <mergeCell ref="AM20:AQ20"/>
    <mergeCell ref="Z11:AC13"/>
    <mergeCell ref="V11:Y13"/>
    <mergeCell ref="V14:Y14"/>
    <mergeCell ref="Z14:AC14"/>
    <mergeCell ref="V15:Y16"/>
    <mergeCell ref="Z15:AC16"/>
    <mergeCell ref="AK12:AN12"/>
    <mergeCell ref="AK13:AN13"/>
    <mergeCell ref="AK14:AN14"/>
    <mergeCell ref="AK11:AN11"/>
    <mergeCell ref="AH11:AJ11"/>
    <mergeCell ref="AH12:AJ12"/>
    <mergeCell ref="AH13:AJ13"/>
    <mergeCell ref="AH14:AJ14"/>
    <mergeCell ref="AH15:AJ15"/>
  </mergeCells>
  <phoneticPr fontId="1"/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8"/>
  <sheetViews>
    <sheetView workbookViewId="0">
      <selection activeCell="A4" sqref="A4"/>
    </sheetView>
  </sheetViews>
  <sheetFormatPr defaultRowHeight="18.75" x14ac:dyDescent="0.4"/>
  <cols>
    <col min="1" max="1" width="36.875" customWidth="1"/>
  </cols>
  <sheetData>
    <row r="2" spans="1:1" x14ac:dyDescent="0.4">
      <c r="A2" s="19" t="s">
        <v>34</v>
      </c>
    </row>
    <row r="3" spans="1:1" x14ac:dyDescent="0.4">
      <c r="A3" s="20" t="s">
        <v>35</v>
      </c>
    </row>
    <row r="4" spans="1:1" x14ac:dyDescent="0.4">
      <c r="A4" s="20" t="s">
        <v>36</v>
      </c>
    </row>
    <row r="5" spans="1:1" x14ac:dyDescent="0.4">
      <c r="A5" s="20" t="s">
        <v>32</v>
      </c>
    </row>
    <row r="6" spans="1:1" x14ac:dyDescent="0.4">
      <c r="A6" s="20" t="s">
        <v>33</v>
      </c>
    </row>
    <row r="7" spans="1:1" ht="19.5" thickBot="1" x14ac:dyDescent="0.45">
      <c r="A7" s="21" t="s">
        <v>37</v>
      </c>
    </row>
    <row r="9" spans="1:1" x14ac:dyDescent="0.4">
      <c r="A9" s="22" t="s">
        <v>88</v>
      </c>
    </row>
    <row r="10" spans="1:1" x14ac:dyDescent="0.4">
      <c r="A10" s="23" t="s">
        <v>38</v>
      </c>
    </row>
    <row r="11" spans="1:1" x14ac:dyDescent="0.4">
      <c r="A11" s="24" t="s">
        <v>89</v>
      </c>
    </row>
    <row r="12" spans="1:1" x14ac:dyDescent="0.4">
      <c r="A12" s="24" t="s">
        <v>90</v>
      </c>
    </row>
    <row r="13" spans="1:1" x14ac:dyDescent="0.4">
      <c r="A13" s="23" t="s">
        <v>39</v>
      </c>
    </row>
    <row r="14" spans="1:1" ht="19.5" thickBot="1" x14ac:dyDescent="0.45">
      <c r="A14" s="25" t="s">
        <v>40</v>
      </c>
    </row>
    <row r="16" spans="1:1" ht="19.5" x14ac:dyDescent="0.4">
      <c r="A16" s="27" t="s">
        <v>93</v>
      </c>
    </row>
    <row r="17" spans="1:1" ht="19.5" x14ac:dyDescent="0.4">
      <c r="A17" s="26" t="s">
        <v>41</v>
      </c>
    </row>
    <row r="18" spans="1:1" ht="19.5" x14ac:dyDescent="0.4">
      <c r="A18" s="28" t="s">
        <v>94</v>
      </c>
    </row>
  </sheetData>
  <sheetProtection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申請書</vt:lpstr>
      <vt:lpstr>Sheet1</vt:lpstr>
      <vt:lpstr>申請書!Print_Area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zeimu03</dc:creator>
  <cp:lastModifiedBy>zeimu01</cp:lastModifiedBy>
  <cp:lastPrinted>2022-10-11T04:18:15Z</cp:lastPrinted>
  <dcterms:created xsi:type="dcterms:W3CDTF">2022-05-25T07:42:03Z</dcterms:created>
  <dcterms:modified xsi:type="dcterms:W3CDTF">2022-12-26T01:43:02Z</dcterms:modified>
</cp:coreProperties>
</file>